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" activeTab="0"/>
  </bookViews>
  <sheets>
    <sheet name="BS 1" sheetId="1" r:id="rId1"/>
  </sheets>
  <definedNames>
    <definedName name="_xlnm.Print_Area" localSheetId="0">'BS 1'!$A$1:$Q$76</definedName>
    <definedName name="Excel_BuiltIn_Print_Area_10">#REF!</definedName>
    <definedName name="Excel_BuiltIn_Print_Area_11">#REF!</definedName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2_1">#REF!</definedName>
    <definedName name="Excel_BuiltIn_Print_Area_5_1">#REF!</definedName>
    <definedName name="Excel_BuiltIn_Print_Area_8_1">#REF!</definedName>
    <definedName name="Excel_BuiltIn_Print_Area_11_1">#REF!</definedName>
    <definedName name="Excel_BuiltIn_Print_Area_29">#REF!</definedName>
    <definedName name="Excel_BuiltIn_Print_Area_32">#REF!</definedName>
    <definedName name="Excel_BuiltIn_Print_Area_35">#REF!</definedName>
    <definedName name="Excel_BuiltIn_Print_Area_14">#REF!</definedName>
    <definedName name="Excel_BuiltIn_Print_Area_17">#REF!</definedName>
    <definedName name="Excel_BuiltIn_Print_Area_20">#REF!</definedName>
    <definedName name="Excel_BuiltIn_Print_Area_23">#REF!</definedName>
    <definedName name="Excel_BuiltIn_Print_Area_26">#REF!</definedName>
    <definedName name="Excel_BuiltIn_Print_Area_22">#REF!</definedName>
    <definedName name="Excel_BuiltIn_Print_Area_10_1">#REF!</definedName>
    <definedName name="Excel_BuiltIn_Print_Area_34">#REF!</definedName>
    <definedName name="Excel_BuiltIn_Print_Area_4_1">#REF!</definedName>
    <definedName name="Excel_BuiltIn_Print_Area_1_1">#REF!</definedName>
    <definedName name="Excel_BuiltIn_Print_Area_19">#REF!</definedName>
    <definedName name="Excel_BuiltIn_Print_Area_16">#REF!</definedName>
    <definedName name="Excel_BuiltIn_Print_Area_13">#REF!</definedName>
    <definedName name="Excel_BuiltIn_Print_Area_7_1">#REF!</definedName>
    <definedName name="Excel_BuiltIn_Print_Area_31">#REF!</definedName>
    <definedName name="Excel_BuiltIn_Print_Area_28">#REF!</definedName>
    <definedName name="Excel_BuiltIn_Print_Area_25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9"/>
            <color indexed="8"/>
            <rFont val="Tahoma"/>
            <family val="2"/>
          </rPr>
          <t xml:space="preserve">SPAMAF :
</t>
        </r>
        <r>
          <rPr>
            <sz val="9"/>
            <color indexed="8"/>
            <rFont val="Tahoma"/>
            <family val="2"/>
          </rPr>
          <t>N° URSSAF ou Pajemploi</t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 xml:space="preserve">SPAMAF:
ex: contrat 52 semaines X 50h / 12 = 216,67h(sur contrat), mais pour le bulletin de paie :
45h x 52 / 12 = 195h normales mensualisées
et
5h x 52 / 12 = 21,67h se rapportent à la ligne heures au-delà de 45h mensualisées  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SPAMAF:
heures au delà de 45h/sem non majorées x nbre semaines au-delà de 45h/sem / 12
</t>
        </r>
      </text>
    </comment>
    <comment ref="H20" authorId="0">
      <text>
        <r>
          <rPr>
            <b/>
            <sz val="10"/>
            <color indexed="8"/>
            <rFont val="Tahoma"/>
            <family val="2"/>
          </rPr>
          <t xml:space="preserve">SPAMAF:
</t>
        </r>
        <r>
          <rPr>
            <sz val="10"/>
            <color indexed="8"/>
            <rFont val="Tahoma"/>
            <family val="2"/>
          </rPr>
          <t>Nombre de jours de presence réeles de l'enfant</t>
        </r>
      </text>
    </comment>
    <comment ref="N25" authorId="0">
      <text>
        <r>
          <rPr>
            <b/>
            <sz val="8"/>
            <color indexed="8"/>
            <rFont val="Tahoma"/>
            <family val="2"/>
          </rPr>
          <t xml:space="preserve">SPAMAF: 
</t>
        </r>
        <r>
          <rPr>
            <b/>
            <u val="single"/>
            <sz val="8"/>
            <color indexed="8"/>
            <rFont val="Tahoma"/>
            <family val="2"/>
          </rPr>
          <t xml:space="preserve">Au réel :
</t>
        </r>
        <r>
          <rPr>
            <b/>
            <sz val="8"/>
            <color indexed="8"/>
            <rFont val="Tahoma"/>
            <family val="2"/>
          </rPr>
          <t xml:space="preserve">- heures au-delà de 45h/sem prévues au contrat dans la limites des heures réellement effectuées, et sur semaines complètes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9"/>
            <rFont val="Arial"/>
            <family val="2"/>
          </rPr>
          <t>SPAMAF :
Heures complémentaires non prévues au contrat (-45h/sem)</t>
        </r>
      </text>
    </comment>
    <comment ref="N27" authorId="0">
      <text>
        <r>
          <rPr>
            <b/>
            <sz val="8"/>
            <color indexed="8"/>
            <rFont val="Tahoma"/>
            <family val="2"/>
          </rPr>
          <t>SPAMAF:
Heures majorées non prévues au contrat (+45h/sem)</t>
        </r>
      </text>
    </comment>
    <comment ref="F29" authorId="0">
      <text>
        <r>
          <rPr>
            <sz val="10"/>
            <rFont val="Arial"/>
            <family val="2"/>
          </rPr>
          <t>Indiquer le motif de la déduction de salaire</t>
        </r>
      </text>
    </comment>
    <comment ref="L52" authorId="0">
      <text>
        <r>
          <rPr>
            <b/>
            <sz val="8"/>
            <color indexed="8"/>
            <rFont val="Tahoma"/>
            <family val="2"/>
          </rPr>
          <t xml:space="preserve">SPAMAF : 
Ne peut être inférieur au minimum conventionnel (2,65 €) pour moins de 9h d'accueil, 
ni inférieure à 85% du minimum garanti pour 9h d'accueil ou plus/jour.
</t>
        </r>
      </text>
    </comment>
    <comment ref="L53" authorId="0">
      <text>
        <r>
          <rPr>
            <b/>
            <sz val="8"/>
            <color indexed="8"/>
            <rFont val="Tahoma"/>
            <family val="2"/>
          </rPr>
          <t xml:space="preserve">SPAMAF:
</t>
        </r>
        <r>
          <rPr>
            <sz val="8"/>
            <color indexed="8"/>
            <rFont val="Tahoma"/>
            <family val="2"/>
          </rPr>
          <t>Soit</t>
        </r>
        <r>
          <rPr>
            <b/>
            <sz val="8"/>
            <color indexed="10"/>
            <rFont val="Tahoma"/>
            <family val="2"/>
          </rPr>
          <t xml:space="preserve"> montant à l'heure négocié</t>
        </r>
        <r>
          <rPr>
            <sz val="8"/>
            <color indexed="8"/>
            <rFont val="Tahoma"/>
            <family val="2"/>
          </rPr>
          <t xml:space="preserve"> (minimum  1/9ème de 85% du MG) x</t>
        </r>
        <r>
          <rPr>
            <b/>
            <sz val="8"/>
            <color indexed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total d'heures des journées de plus de 9h 
</t>
        </r>
        <r>
          <rPr>
            <b/>
            <sz val="8"/>
            <color indexed="8"/>
            <rFont val="Tahoma"/>
            <family val="2"/>
          </rPr>
          <t xml:space="preserve">Ou
</t>
        </r>
        <r>
          <rPr>
            <sz val="8"/>
            <color indexed="8"/>
            <rFont val="Tahoma"/>
            <family val="2"/>
          </rPr>
          <t xml:space="preserve">Soit  </t>
        </r>
        <r>
          <rPr>
            <b/>
            <sz val="8"/>
            <color indexed="10"/>
            <rFont val="Tahoma"/>
            <family val="2"/>
          </rPr>
          <t>montant journalier négocié</t>
        </r>
        <r>
          <rPr>
            <sz val="8"/>
            <color indexed="8"/>
            <rFont val="Tahoma"/>
            <family val="2"/>
          </rPr>
          <t xml:space="preserve"> (minimum 85% du MG pour 9h d'accueil) x  total de jours réels
</t>
        </r>
        <r>
          <rPr>
            <b/>
            <sz val="8"/>
            <color indexed="8"/>
            <rFont val="Tahoma"/>
            <family val="2"/>
          </rPr>
          <t>RAPPEL : pas de prorata pour un accueil inférieur à 9h</t>
        </r>
      </text>
    </comment>
    <comment ref="N53" authorId="0">
      <text>
        <r>
          <rPr>
            <b/>
            <sz val="8"/>
            <color indexed="8"/>
            <rFont val="Tahoma"/>
            <family val="2"/>
          </rPr>
          <t xml:space="preserve">SPAMAF:
</t>
        </r>
        <r>
          <rPr>
            <sz val="8"/>
            <color indexed="8"/>
            <rFont val="Tahoma"/>
            <family val="2"/>
          </rPr>
          <t>Soit</t>
        </r>
        <r>
          <rPr>
            <b/>
            <sz val="8"/>
            <color indexed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total d'heures des journées de plus de 9h</t>
        </r>
        <r>
          <rPr>
            <sz val="8"/>
            <color indexed="8"/>
            <rFont val="Tahoma"/>
            <family val="2"/>
          </rPr>
          <t xml:space="preserve"> x montant à l'heure négocié (minimum  1/9ème de 85% du MG)
Ou
Soit </t>
        </r>
        <r>
          <rPr>
            <b/>
            <sz val="8"/>
            <color indexed="10"/>
            <rFont val="Tahoma"/>
            <family val="2"/>
          </rPr>
          <t xml:space="preserve"> total de jours réels </t>
        </r>
        <r>
          <rPr>
            <sz val="8"/>
            <color indexed="8"/>
            <rFont val="Tahoma"/>
            <family val="2"/>
          </rPr>
          <t xml:space="preserve">x le montant journalier négocié (minimum 85% du MG pour 9h d'accueil)
</t>
        </r>
      </text>
    </comment>
    <comment ref="L54" authorId="0">
      <text>
        <r>
          <rPr>
            <sz val="10"/>
            <rFont val="Arial"/>
            <family val="2"/>
          </rPr>
          <t>Repas : montant négocié</t>
        </r>
      </text>
    </comment>
    <comment ref="N54" authorId="0">
      <text>
        <r>
          <rPr>
            <b/>
            <sz val="8"/>
            <color indexed="8"/>
            <rFont val="Tahoma"/>
            <family val="2"/>
          </rPr>
          <t xml:space="preserve">SPAMAF :
Nombre de repas
</t>
        </r>
      </text>
    </comment>
    <comment ref="L55" authorId="0">
      <text>
        <r>
          <rPr>
            <b/>
            <sz val="8"/>
            <color indexed="8"/>
            <rFont val="Tahoma"/>
            <family val="2"/>
          </rPr>
          <t xml:space="preserve">SPAMAF :
Tarif de l'indemnité goûter et en-cas négociée </t>
        </r>
      </text>
    </comment>
    <comment ref="N55" authorId="0">
      <text>
        <r>
          <rPr>
            <b/>
            <sz val="8"/>
            <color indexed="8"/>
            <rFont val="Tahoma"/>
            <family val="2"/>
          </rPr>
          <t xml:space="preserve">SPAMAF :
Nombre de goûter ou en-cas fournis par l'assistant maternel
</t>
        </r>
      </text>
    </comment>
    <comment ref="L56" authorId="0">
      <text>
        <r>
          <rPr>
            <b/>
            <sz val="8"/>
            <color indexed="8"/>
            <rFont val="Tahoma"/>
            <family val="2"/>
          </rPr>
          <t xml:space="preserve">SPAMAF :
montant négocié
</t>
        </r>
      </text>
    </comment>
    <comment ref="N56" authorId="0">
      <text>
        <r>
          <rPr>
            <b/>
            <sz val="8"/>
            <color indexed="8"/>
            <rFont val="Tahoma"/>
            <family val="2"/>
          </rPr>
          <t>SPAMAF :
Nombre de kilomètres</t>
        </r>
      </text>
    </comment>
    <comment ref="N63" authorId="0">
      <text>
        <r>
          <rPr>
            <b/>
            <sz val="8"/>
            <color indexed="8"/>
            <rFont val="Tahoma"/>
            <family val="2"/>
          </rPr>
          <t xml:space="preserve">sandrine:
</t>
        </r>
        <r>
          <rPr>
            <sz val="8"/>
            <color indexed="8"/>
            <rFont val="Tahoma"/>
            <family val="2"/>
          </rPr>
          <t>Sans réduction des cotisations sur les HC/HS</t>
        </r>
      </text>
    </comment>
    <comment ref="D64" authorId="0">
      <text>
        <r>
          <rPr>
            <b/>
            <sz val="8"/>
            <color indexed="8"/>
            <rFont val="Tahoma"/>
            <family val="2"/>
          </rPr>
          <t xml:space="preserve">SPAMAF :
reporter le nbre de mois travaillés en fin d'année de référence précédente (le 31 mai précédent)
</t>
        </r>
      </text>
    </comment>
    <comment ref="D65" authorId="0">
      <text>
        <r>
          <rPr>
            <b/>
            <sz val="8"/>
            <color indexed="8"/>
            <rFont val="Tahoma"/>
            <family val="2"/>
          </rPr>
          <t xml:space="preserve">SPAMAF:
2.5 jours x nombre de périodes,  arrondi supérieur 
</t>
        </r>
      </text>
    </comment>
    <comment ref="F65" authorId="0">
      <text>
        <r>
          <rPr>
            <b/>
            <sz val="8"/>
            <color indexed="8"/>
            <rFont val="Tahoma"/>
            <family val="2"/>
          </rPr>
          <t xml:space="preserve">SPAMAF:
2.5 jours x nombre de périodes, arrondi supérieur
</t>
        </r>
      </text>
    </comment>
    <comment ref="A68" authorId="0">
      <text>
        <r>
          <rPr>
            <b/>
            <sz val="9"/>
            <color indexed="8"/>
            <rFont val="Tahoma"/>
            <family val="2"/>
          </rPr>
          <t xml:space="preserve">SPAMAF :
</t>
        </r>
        <r>
          <rPr>
            <sz val="9"/>
            <color indexed="8"/>
            <rFont val="Tahoma"/>
            <family val="2"/>
          </rPr>
          <t>Congés pour fractionnement
congés pour evenements familiaux
congés supp. Pour enfant de moins de 15 ans</t>
        </r>
      </text>
    </comment>
    <comment ref="N68" authorId="0">
      <text>
        <r>
          <rPr>
            <b/>
            <sz val="8"/>
            <color indexed="8"/>
            <rFont val="Tahoma"/>
            <family val="2"/>
          </rPr>
          <t>sandrine:
Avec</t>
        </r>
        <r>
          <rPr>
            <sz val="8"/>
            <color indexed="8"/>
            <rFont val="Tahoma"/>
            <family val="2"/>
          </rPr>
          <t xml:space="preserve"> réduction des cotisations sociales  sur HC/HS</t>
        </r>
      </text>
    </comment>
    <comment ref="N70" authorId="0">
      <text>
        <r>
          <rPr>
            <b/>
            <sz val="8"/>
            <color indexed="8"/>
            <rFont val="Tahoma"/>
            <family val="2"/>
          </rPr>
          <t xml:space="preserve">sandrine:
</t>
        </r>
        <r>
          <rPr>
            <sz val="8"/>
            <color indexed="8"/>
            <rFont val="Tahoma"/>
            <family val="2"/>
          </rPr>
          <t>Sans réduction des cotisations sur les HC/HS</t>
        </r>
      </text>
    </comment>
    <comment ref="N71" authorId="0">
      <text>
        <r>
          <rPr>
            <b/>
            <sz val="8"/>
            <color indexed="8"/>
            <rFont val="Tahoma"/>
            <family val="2"/>
          </rPr>
          <t xml:space="preserve">sandrine:
</t>
        </r>
        <r>
          <rPr>
            <sz val="8"/>
            <color indexed="8"/>
            <rFont val="Tahoma"/>
            <family val="2"/>
          </rPr>
          <t>Avec réduction des cotisations sociales  sur HC/HS</t>
        </r>
      </text>
    </comment>
  </commentList>
</comments>
</file>

<file path=xl/sharedStrings.xml><?xml version="1.0" encoding="utf-8"?>
<sst xmlns="http://schemas.openxmlformats.org/spreadsheetml/2006/main" count="101" uniqueCount="86">
  <si>
    <t>Syndicat Professionnel des Assistants Maternels et Assistants Familiaux</t>
  </si>
  <si>
    <t>Bulletin de salaire</t>
  </si>
  <si>
    <t>URSSAF de :</t>
  </si>
  <si>
    <t>Mois de :</t>
  </si>
  <si>
    <t>Enfant :</t>
  </si>
  <si>
    <t>EMPLOYEUR</t>
  </si>
  <si>
    <t>SALARIE</t>
  </si>
  <si>
    <t>Nom, prénom :</t>
  </si>
  <si>
    <t>Adresse :</t>
  </si>
  <si>
    <t>N° Pajemploi :</t>
  </si>
  <si>
    <t>Emploi occupé :</t>
  </si>
  <si>
    <t>assistante maternelle agréée</t>
  </si>
  <si>
    <t>N° Sécurité Sociale :</t>
  </si>
  <si>
    <t>Convention collective nationale des assistants maternels du particulier employeur - Code NAF 88.91A.</t>
  </si>
  <si>
    <t>Jours</t>
  </si>
  <si>
    <t>Heures</t>
  </si>
  <si>
    <t>Nombre d'heures d'accueil dans le mois</t>
  </si>
  <si>
    <t>Heures normales mensualisées</t>
  </si>
  <si>
    <t>Heures  au-delà de 45h mensualisées</t>
  </si>
  <si>
    <t>Nombre de jours d'accueil dans le mois</t>
  </si>
  <si>
    <t>Salaire horaire brut de base</t>
  </si>
  <si>
    <t>Rémunération</t>
  </si>
  <si>
    <t>Base</t>
  </si>
  <si>
    <t>Nbre</t>
  </si>
  <si>
    <t>Montant</t>
  </si>
  <si>
    <t>Heures au-delà de 45h mensualisées</t>
  </si>
  <si>
    <t>Majoration heures au-delà de 45h effectuées</t>
  </si>
  <si>
    <t>Heures complémentaires</t>
  </si>
  <si>
    <t>Heures majorées</t>
  </si>
  <si>
    <t>Régularisation</t>
  </si>
  <si>
    <t xml:space="preserve">Convenance personnelle AssMat </t>
  </si>
  <si>
    <t>Maladie enfant</t>
  </si>
  <si>
    <t>Congés payés</t>
  </si>
  <si>
    <t>Total Brut</t>
  </si>
  <si>
    <t>Cotisations sociales</t>
  </si>
  <si>
    <t>Part Salariale</t>
  </si>
  <si>
    <t>%</t>
  </si>
  <si>
    <t>Sécurité sociale</t>
  </si>
  <si>
    <t>Sécurité sociale vieillesse</t>
  </si>
  <si>
    <t>Assurance chômage</t>
  </si>
  <si>
    <t>AGFF</t>
  </si>
  <si>
    <t>Retraite IRCEM</t>
  </si>
  <si>
    <t>Prévoyance</t>
  </si>
  <si>
    <t>CSG 5,1%*97% salaire déductible</t>
  </si>
  <si>
    <r>
      <t>CSG et RDS déductible 8 % *97 % salaire (heures compl. Et heures maj</t>
    </r>
    <r>
      <rPr>
        <sz val="9"/>
        <rFont val="Arial"/>
        <family val="2"/>
      </rPr>
      <t>)</t>
    </r>
  </si>
  <si>
    <t>CSG 2,4%*97% salaire</t>
  </si>
  <si>
    <t>RDS 0,5%*97% salaire</t>
  </si>
  <si>
    <t>Total Cotisations Sociales</t>
  </si>
  <si>
    <t>Sans réduction cotisations sociales heures compl. Et heures majorées</t>
  </si>
  <si>
    <t>Salaire Net</t>
  </si>
  <si>
    <t>A</t>
  </si>
  <si>
    <r>
      <t>Avec Réduction cotisations sociales heures compl. et heures majorées</t>
    </r>
    <r>
      <rPr>
        <sz val="10"/>
        <rFont val="Arial"/>
        <family val="2"/>
      </rPr>
      <t>.</t>
    </r>
    <r>
      <rPr>
        <sz val="11"/>
        <rFont val="Arial"/>
        <family val="2"/>
      </rPr>
      <t xml:space="preserve"> Loi TEPA</t>
    </r>
  </si>
  <si>
    <t>Salaire Net loi TEPA</t>
  </si>
  <si>
    <t>B</t>
  </si>
  <si>
    <t>Indemnités entretien et nourriture</t>
  </si>
  <si>
    <t>Indemnité d'entretien Journées de moins de 9 heures</t>
  </si>
  <si>
    <t>Total ind.d'entretien</t>
  </si>
  <si>
    <t>Indemnité d'entretien Journées de plus de 9 heures</t>
  </si>
  <si>
    <t xml:space="preserve">Indemnité de repas </t>
  </si>
  <si>
    <t>Indemnité goûter</t>
  </si>
  <si>
    <t>Déplacements</t>
  </si>
  <si>
    <t>Divers :</t>
  </si>
  <si>
    <t>Total indemnités</t>
  </si>
  <si>
    <t>Net à payer sans réduction</t>
  </si>
  <si>
    <t>Année précédente</t>
  </si>
  <si>
    <t>Année en cours</t>
  </si>
  <si>
    <t>des cotisations sociales HC/HS</t>
  </si>
  <si>
    <t>Congés payés par mois</t>
  </si>
  <si>
    <t>Net Imposable A</t>
  </si>
  <si>
    <t>Nbre de mois travaillés</t>
  </si>
  <si>
    <t>Acquis dans l'année</t>
  </si>
  <si>
    <t>Net à payer avec réduction</t>
  </si>
  <si>
    <t>Congés pris payés</t>
  </si>
  <si>
    <t>Reste à prendre</t>
  </si>
  <si>
    <t>Congés supp.</t>
  </si>
  <si>
    <t>Net Imposable B</t>
  </si>
  <si>
    <t>Cumul Net Imposable A</t>
  </si>
  <si>
    <t>Mode de règlement :</t>
  </si>
  <si>
    <t>Cumul Net Imposable B</t>
  </si>
  <si>
    <t>Fait à :</t>
  </si>
  <si>
    <t>Signature :</t>
  </si>
  <si>
    <t xml:space="preserve">le : </t>
  </si>
  <si>
    <t>Pour le calcul de votre abattement fiscal :</t>
  </si>
  <si>
    <t>Nbre de jours de 8h et +/j</t>
  </si>
  <si>
    <t>Nbre d'hres journée - 8h/j</t>
  </si>
  <si>
    <t>Dans votre intérêt et pour vous aider à faire valoir vos droits conservez votre bulletin de salaire sans limitation de durée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</si>
</sst>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* #,##0.00\ [$€-1]_-;\-* #,##0.00\ [$€-1]_-;_-* \-??\ [$€-1]_-"/>
    <numFmt numFmtId="166" formatCode="MMM\-YY"/>
    <numFmt numFmtId="167" formatCode="@"/>
    <numFmt numFmtId="168" formatCode="[&gt;=3000000000000]#\ ##\ ##\ ##\ ###\ ###&quot; | &quot;##;#\ ##\ ##\ ##\ ###\ ###"/>
    <numFmt numFmtId="169" formatCode="0.00"/>
    <numFmt numFmtId="170" formatCode="_-* #,##0.00&quot; €&quot;_-;\-* #,##0.00&quot; €&quot;_-;_-* \-??&quot; €&quot;_-;_-@_-"/>
    <numFmt numFmtId="171" formatCode="00.00&quot;hrs&quot;"/>
    <numFmt numFmtId="172" formatCode="0.00&quot; jrs&quot;"/>
    <numFmt numFmtId="173" formatCode="#,##0.00&quot; €&quot;"/>
    <numFmt numFmtId="174" formatCode="0.00&quot; hrs&quot;"/>
    <numFmt numFmtId="175" formatCode="0.00&quot;hrs&quot;"/>
    <numFmt numFmtId="176" formatCode="_-* #,##0.00&quot; F&quot;_-;\-* #,##0.00&quot; F&quot;_-;_-* \-??&quot; F&quot;_-;_-@_-"/>
    <numFmt numFmtId="177" formatCode="#,##0.00&quot; €&quot;;[RED]\-#,##0.00&quot; €&quot;"/>
    <numFmt numFmtId="178" formatCode="#,##0.00&quot; €&quot;;\-#,##0.00&quot; €&quot;"/>
    <numFmt numFmtId="179" formatCode="_-* #,##0.00\ [$€-1]_-;\-* #,##0.00\ [$€-1]_-;_-* \-??\ [$€-1]_-;_-@_-"/>
    <numFmt numFmtId="180" formatCode="0.00%"/>
    <numFmt numFmtId="181" formatCode="#,##0.0000\ [$€-40C];[RED]\-#,##0.0000\ [$€-40C]"/>
    <numFmt numFmtId="182" formatCode="0.00&quot; km&quot;"/>
    <numFmt numFmtId="183" formatCode="0.000&quot; km&quot;"/>
    <numFmt numFmtId="184" formatCode="0&quot; mois&quot;"/>
    <numFmt numFmtId="185" formatCode="DD/MM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5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1"/>
      <name val="Arial"/>
      <family val="2"/>
    </font>
    <font>
      <b/>
      <u val="single"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color indexed="30"/>
      <name val="Arial"/>
      <family val="2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9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8" fillId="15" borderId="10" xfId="0" applyNumberFormat="1" applyFont="1" applyFill="1" applyBorder="1" applyAlignment="1" applyProtection="1">
      <alignment horizontal="center" vertical="center"/>
      <protection hidden="1"/>
    </xf>
    <xf numFmtId="164" fontId="18" fillId="7" borderId="11" xfId="0" applyFont="1" applyFill="1" applyBorder="1" applyAlignment="1" applyProtection="1">
      <alignment horizontal="center" vertical="center"/>
      <protection hidden="1"/>
    </xf>
    <xf numFmtId="164" fontId="19" fillId="0" borderId="12" xfId="0" applyFont="1" applyBorder="1" applyAlignment="1" applyProtection="1">
      <alignment horizontal="center"/>
      <protection locked="0"/>
    </xf>
    <xf numFmtId="164" fontId="20" fillId="0" borderId="13" xfId="0" applyFont="1" applyBorder="1" applyAlignment="1" applyProtection="1">
      <alignment horizontal="center"/>
      <protection locked="0"/>
    </xf>
    <xf numFmtId="164" fontId="19" fillId="0" borderId="14" xfId="0" applyFont="1" applyBorder="1" applyAlignment="1" applyProtection="1">
      <alignment horizontal="center"/>
      <protection hidden="1"/>
    </xf>
    <xf numFmtId="166" fontId="0" fillId="0" borderId="13" xfId="0" applyNumberForma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6" fontId="19" fillId="0" borderId="15" xfId="0" applyNumberFormat="1" applyFont="1" applyBorder="1" applyAlignment="1" applyProtection="1">
      <alignment horizontal="center"/>
      <protection locked="0"/>
    </xf>
    <xf numFmtId="164" fontId="20" fillId="0" borderId="13" xfId="0" applyNumberFormat="1" applyFont="1" applyBorder="1" applyAlignment="1" applyProtection="1">
      <alignment horizontal="center"/>
      <protection locked="0"/>
    </xf>
    <xf numFmtId="164" fontId="20" fillId="0" borderId="16" xfId="0" applyFont="1" applyBorder="1" applyAlignment="1" applyProtection="1">
      <alignment/>
      <protection hidden="1"/>
    </xf>
    <xf numFmtId="164" fontId="19" fillId="7" borderId="12" xfId="0" applyFont="1" applyFill="1" applyBorder="1" applyAlignment="1" applyProtection="1">
      <alignment horizontal="center"/>
      <protection hidden="1"/>
    </xf>
    <xf numFmtId="164" fontId="20" fillId="7" borderId="0" xfId="0" applyFont="1" applyFill="1" applyBorder="1" applyAlignment="1" applyProtection="1">
      <alignment/>
      <protection hidden="1"/>
    </xf>
    <xf numFmtId="164" fontId="19" fillId="7" borderId="16" xfId="0" applyFont="1" applyFill="1" applyBorder="1" applyAlignment="1" applyProtection="1">
      <alignment horizontal="center"/>
      <protection hidden="1"/>
    </xf>
    <xf numFmtId="164" fontId="21" fillId="0" borderId="12" xfId="0" applyFont="1" applyBorder="1" applyAlignment="1">
      <alignment/>
    </xf>
    <xf numFmtId="164" fontId="0" fillId="0" borderId="13" xfId="0" applyFont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/>
      <protection locked="0"/>
    </xf>
    <xf numFmtId="164" fontId="21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16" xfId="0" applyBorder="1" applyAlignment="1" applyProtection="1">
      <alignment/>
      <protection locked="0"/>
    </xf>
    <xf numFmtId="164" fontId="22" fillId="0" borderId="0" xfId="0" applyFont="1" applyAlignment="1" applyProtection="1">
      <alignment/>
      <protection locked="0"/>
    </xf>
    <xf numFmtId="164" fontId="21" fillId="0" borderId="12" xfId="0" applyFont="1" applyBorder="1" applyAlignment="1">
      <alignment/>
    </xf>
    <xf numFmtId="164" fontId="0" fillId="0" borderId="0" xfId="0" applyBorder="1" applyAlignment="1" applyProtection="1">
      <alignment horizontal="left"/>
      <protection locked="0"/>
    </xf>
    <xf numFmtId="164" fontId="0" fillId="0" borderId="12" xfId="0" applyBorder="1" applyAlignment="1">
      <alignment/>
    </xf>
    <xf numFmtId="167" fontId="0" fillId="0" borderId="13" xfId="0" applyNumberFormat="1" applyFont="1" applyBorder="1" applyAlignment="1" applyProtection="1">
      <alignment horizontal="left"/>
      <protection locked="0"/>
    </xf>
    <xf numFmtId="168" fontId="0" fillId="0" borderId="13" xfId="0" applyNumberFormat="1" applyFont="1" applyBorder="1" applyAlignment="1" applyProtection="1">
      <alignment horizontal="left"/>
      <protection locked="0"/>
    </xf>
    <xf numFmtId="167" fontId="20" fillId="0" borderId="16" xfId="0" applyNumberFormat="1" applyFont="1" applyBorder="1" applyAlignment="1" applyProtection="1">
      <alignment/>
      <protection locked="0"/>
    </xf>
    <xf numFmtId="164" fontId="19" fillId="0" borderId="17" xfId="0" applyFont="1" applyBorder="1" applyAlignment="1" applyProtection="1">
      <alignment/>
      <protection hidden="1"/>
    </xf>
    <xf numFmtId="164" fontId="0" fillId="0" borderId="18" xfId="0" applyBorder="1" applyAlignment="1" applyProtection="1">
      <alignment/>
      <protection hidden="1"/>
    </xf>
    <xf numFmtId="164" fontId="20" fillId="0" borderId="18" xfId="0" applyFont="1" applyBorder="1" applyAlignment="1" applyProtection="1">
      <alignment/>
      <protection hidden="1"/>
    </xf>
    <xf numFmtId="164" fontId="19" fillId="0" borderId="18" xfId="0" applyFont="1" applyBorder="1" applyAlignment="1" applyProtection="1">
      <alignment/>
      <protection hidden="1"/>
    </xf>
    <xf numFmtId="164" fontId="0" fillId="0" borderId="19" xfId="0" applyBorder="1" applyAlignment="1" applyProtection="1">
      <alignment/>
      <protection hidden="1"/>
    </xf>
    <xf numFmtId="164" fontId="19" fillId="0" borderId="12" xfId="0" applyFont="1" applyFill="1" applyBorder="1" applyAlignment="1" applyProtection="1">
      <alignment/>
      <protection hidden="1"/>
    </xf>
    <xf numFmtId="164" fontId="20" fillId="0" borderId="0" xfId="0" applyFont="1" applyFill="1" applyBorder="1" applyAlignment="1" applyProtection="1">
      <alignment/>
      <protection hidden="1"/>
    </xf>
    <xf numFmtId="164" fontId="19" fillId="0" borderId="0" xfId="0" applyFon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16" xfId="0" applyFill="1" applyBorder="1" applyAlignment="1" applyProtection="1">
      <alignment/>
      <protection hidden="1"/>
    </xf>
    <xf numFmtId="164" fontId="20" fillId="0" borderId="12" xfId="0" applyFont="1" applyBorder="1" applyAlignment="1" applyProtection="1">
      <alignment/>
      <protection hidden="1"/>
    </xf>
    <xf numFmtId="164" fontId="20" fillId="0" borderId="0" xfId="0" applyFont="1" applyBorder="1" applyAlignment="1" applyProtection="1">
      <alignment/>
      <protection hidden="1"/>
    </xf>
    <xf numFmtId="164" fontId="19" fillId="7" borderId="13" xfId="0" applyFont="1" applyFill="1" applyBorder="1" applyAlignment="1" applyProtection="1">
      <alignment horizontal="center"/>
      <protection hidden="1"/>
    </xf>
    <xf numFmtId="164" fontId="19" fillId="0" borderId="20" xfId="0" applyFont="1" applyFill="1" applyBorder="1" applyAlignment="1" applyProtection="1">
      <alignment horizontal="center"/>
      <protection hidden="1"/>
    </xf>
    <xf numFmtId="169" fontId="0" fillId="0" borderId="13" xfId="0" applyNumberFormat="1" applyFont="1" applyFill="1" applyBorder="1" applyAlignment="1" applyProtection="1">
      <alignment horizontal="center"/>
      <protection locked="0"/>
    </xf>
    <xf numFmtId="164" fontId="20" fillId="0" borderId="21" xfId="0" applyFont="1" applyFill="1" applyBorder="1" applyAlignment="1" applyProtection="1">
      <alignment horizontal="center"/>
      <protection hidden="1"/>
    </xf>
    <xf numFmtId="164" fontId="19" fillId="7" borderId="22" xfId="0" applyFont="1" applyFill="1" applyBorder="1" applyAlignment="1" applyProtection="1">
      <alignment horizontal="center"/>
      <protection hidden="1"/>
    </xf>
    <xf numFmtId="170" fontId="25" fillId="0" borderId="0" xfId="0" applyNumberFormat="1" applyFont="1" applyBorder="1" applyAlignment="1" applyProtection="1">
      <alignment horizontal="center"/>
      <protection hidden="1"/>
    </xf>
    <xf numFmtId="169" fontId="0" fillId="0" borderId="22" xfId="0" applyNumberFormat="1" applyFont="1" applyFill="1" applyBorder="1" applyAlignment="1" applyProtection="1">
      <alignment horizontal="center"/>
      <protection locked="0"/>
    </xf>
    <xf numFmtId="164" fontId="19" fillId="0" borderId="12" xfId="0" applyFont="1" applyBorder="1" applyAlignment="1" applyProtection="1">
      <alignment/>
      <protection hidden="1"/>
    </xf>
    <xf numFmtId="171" fontId="0" fillId="0" borderId="13" xfId="0" applyNumberFormat="1" applyFont="1" applyBorder="1" applyAlignment="1" applyProtection="1">
      <alignment horizontal="center"/>
      <protection hidden="1"/>
    </xf>
    <xf numFmtId="164" fontId="21" fillId="0" borderId="0" xfId="0" applyFont="1" applyBorder="1" applyAlignment="1">
      <alignment/>
    </xf>
    <xf numFmtId="164" fontId="0" fillId="0" borderId="0" xfId="0" applyBorder="1" applyAlignment="1" applyProtection="1">
      <alignment/>
      <protection hidden="1"/>
    </xf>
    <xf numFmtId="171" fontId="18" fillId="7" borderId="22" xfId="0" applyNumberFormat="1" applyFont="1" applyFill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/>
      <protection locked="0"/>
    </xf>
    <xf numFmtId="171" fontId="18" fillId="7" borderId="22" xfId="0" applyNumberFormat="1" applyFont="1" applyFill="1" applyBorder="1" applyAlignment="1" applyProtection="1">
      <alignment horizontal="right"/>
      <protection locked="0"/>
    </xf>
    <xf numFmtId="164" fontId="19" fillId="0" borderId="23" xfId="0" applyFont="1" applyBorder="1" applyAlignment="1" applyProtection="1">
      <alignment horizontal="left"/>
      <protection hidden="1"/>
    </xf>
    <xf numFmtId="172" fontId="0" fillId="0" borderId="13" xfId="0" applyNumberFormat="1" applyFont="1" applyFill="1" applyBorder="1" applyAlignment="1" applyProtection="1">
      <alignment horizontal="center"/>
      <protection/>
    </xf>
    <xf numFmtId="164" fontId="18" fillId="0" borderId="0" xfId="0" applyFont="1" applyBorder="1" applyAlignment="1" applyProtection="1">
      <alignment/>
      <protection hidden="1"/>
    </xf>
    <xf numFmtId="173" fontId="20" fillId="0" borderId="14" xfId="0" applyNumberFormat="1" applyFont="1" applyFill="1" applyBorder="1" applyAlignment="1" applyProtection="1">
      <alignment/>
      <protection locked="0"/>
    </xf>
    <xf numFmtId="173" fontId="19" fillId="7" borderId="22" xfId="0" applyNumberFormat="1" applyFont="1" applyFill="1" applyBorder="1" applyAlignment="1" applyProtection="1">
      <alignment horizontal="right"/>
      <protection locked="0"/>
    </xf>
    <xf numFmtId="164" fontId="29" fillId="24" borderId="12" xfId="0" applyFont="1" applyFill="1" applyBorder="1" applyAlignment="1" applyProtection="1">
      <alignment/>
      <protection hidden="1"/>
    </xf>
    <xf numFmtId="164" fontId="20" fillId="24" borderId="0" xfId="0" applyFont="1" applyFill="1" applyBorder="1" applyAlignment="1" applyProtection="1">
      <alignment/>
      <protection hidden="1"/>
    </xf>
    <xf numFmtId="164" fontId="20" fillId="24" borderId="0" xfId="0" applyFont="1" applyFill="1" applyBorder="1" applyAlignment="1" applyProtection="1">
      <alignment/>
      <protection hidden="1"/>
    </xf>
    <xf numFmtId="164" fontId="20" fillId="24" borderId="13" xfId="0" applyFont="1" applyFill="1" applyBorder="1" applyAlignment="1" applyProtection="1">
      <alignment horizontal="center"/>
      <protection hidden="1"/>
    </xf>
    <xf numFmtId="164" fontId="20" fillId="24" borderId="22" xfId="0" applyFont="1" applyFill="1" applyBorder="1" applyAlignment="1" applyProtection="1">
      <alignment horizontal="center"/>
      <protection hidden="1"/>
    </xf>
    <xf numFmtId="164" fontId="19" fillId="0" borderId="0" xfId="0" applyFont="1" applyBorder="1" applyAlignment="1" applyProtection="1">
      <alignment/>
      <protection hidden="1"/>
    </xf>
    <xf numFmtId="164" fontId="20" fillId="0" borderId="12" xfId="0" applyFont="1" applyBorder="1" applyAlignment="1">
      <alignment/>
    </xf>
    <xf numFmtId="173" fontId="20" fillId="0" borderId="13" xfId="0" applyNumberFormat="1" applyFont="1" applyBorder="1" applyAlignment="1" applyProtection="1">
      <alignment horizontal="right"/>
      <protection hidden="1"/>
    </xf>
    <xf numFmtId="174" fontId="20" fillId="0" borderId="13" xfId="0" applyNumberFormat="1" applyFont="1" applyBorder="1" applyAlignment="1" applyProtection="1">
      <alignment horizontal="right"/>
      <protection hidden="1"/>
    </xf>
    <xf numFmtId="173" fontId="20" fillId="0" borderId="22" xfId="0" applyNumberFormat="1" applyFont="1" applyBorder="1" applyAlignment="1" applyProtection="1">
      <alignment horizontal="right"/>
      <protection hidden="1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75" fontId="25" fillId="0" borderId="0" xfId="0" applyNumberFormat="1" applyFont="1" applyFill="1" applyBorder="1" applyAlignment="1" applyProtection="1">
      <alignment/>
      <protection hidden="1"/>
    </xf>
    <xf numFmtId="175" fontId="20" fillId="0" borderId="13" xfId="0" applyNumberFormat="1" applyFont="1" applyBorder="1" applyAlignment="1" applyProtection="1">
      <alignment horizontal="right"/>
      <protection hidden="1"/>
    </xf>
    <xf numFmtId="176" fontId="25" fillId="0" borderId="0" xfId="17" applyFont="1" applyFill="1" applyBorder="1" applyAlignment="1" applyProtection="1">
      <alignment horizontal="center"/>
      <protection hidden="1"/>
    </xf>
    <xf numFmtId="164" fontId="20" fillId="0" borderId="12" xfId="0" applyFont="1" applyFill="1" applyBorder="1" applyAlignment="1">
      <alignment/>
    </xf>
    <xf numFmtId="173" fontId="20" fillId="7" borderId="13" xfId="0" applyNumberFormat="1" applyFont="1" applyFill="1" applyBorder="1" applyAlignment="1" applyProtection="1">
      <alignment horizontal="right"/>
      <protection locked="0"/>
    </xf>
    <xf numFmtId="175" fontId="20" fillId="7" borderId="13" xfId="0" applyNumberFormat="1" applyFont="1" applyFill="1" applyBorder="1" applyAlignment="1" applyProtection="1">
      <alignment horizontal="right"/>
      <protection locked="0"/>
    </xf>
    <xf numFmtId="177" fontId="25" fillId="0" borderId="0" xfId="0" applyNumberFormat="1" applyFont="1" applyBorder="1" applyAlignment="1" applyProtection="1">
      <alignment horizontal="right"/>
      <protection hidden="1"/>
    </xf>
    <xf numFmtId="174" fontId="20" fillId="0" borderId="0" xfId="0" applyNumberFormat="1" applyFont="1" applyFill="1" applyBorder="1" applyAlignment="1" applyProtection="1">
      <alignment/>
      <protection hidden="1"/>
    </xf>
    <xf numFmtId="173" fontId="20" fillId="0" borderId="13" xfId="17" applyNumberFormat="1" applyFont="1" applyFill="1" applyBorder="1" applyAlignment="1" applyProtection="1">
      <alignment horizontal="right"/>
      <protection hidden="1"/>
    </xf>
    <xf numFmtId="164" fontId="25" fillId="0" borderId="0" xfId="0" applyFont="1" applyBorder="1" applyAlignment="1" applyProtection="1">
      <alignment/>
      <protection hidden="1"/>
    </xf>
    <xf numFmtId="173" fontId="20" fillId="7" borderId="13" xfId="17" applyNumberFormat="1" applyFont="1" applyFill="1" applyBorder="1" applyAlignment="1" applyProtection="1">
      <alignment horizontal="right"/>
      <protection locked="0"/>
    </xf>
    <xf numFmtId="173" fontId="20" fillId="0" borderId="22" xfId="0" applyNumberFormat="1" applyFont="1" applyBorder="1" applyAlignment="1" applyProtection="1">
      <alignment horizontal="right"/>
      <protection/>
    </xf>
    <xf numFmtId="178" fontId="20" fillId="0" borderId="22" xfId="0" applyNumberFormat="1" applyFont="1" applyBorder="1" applyAlignment="1" applyProtection="1">
      <alignment horizontal="right"/>
      <protection/>
    </xf>
    <xf numFmtId="164" fontId="0" fillId="0" borderId="24" xfId="0" applyFont="1" applyBorder="1" applyAlignment="1" applyProtection="1">
      <alignment/>
      <protection locked="0"/>
    </xf>
    <xf numFmtId="174" fontId="20" fillId="7" borderId="13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Alignment="1" applyProtection="1">
      <alignment/>
      <protection locked="0"/>
    </xf>
    <xf numFmtId="164" fontId="20" fillId="0" borderId="25" xfId="0" applyFont="1" applyBorder="1" applyAlignment="1" applyProtection="1">
      <alignment horizontal="center"/>
      <protection locked="0"/>
    </xf>
    <xf numFmtId="173" fontId="20" fillId="0" borderId="26" xfId="0" applyNumberFormat="1" applyFont="1" applyBorder="1" applyAlignment="1" applyProtection="1">
      <alignment horizontal="right"/>
      <protection hidden="1"/>
    </xf>
    <xf numFmtId="174" fontId="20" fillId="0" borderId="0" xfId="0" applyNumberFormat="1" applyFont="1" applyBorder="1" applyAlignment="1" applyProtection="1">
      <alignment/>
      <protection hidden="1"/>
    </xf>
    <xf numFmtId="179" fontId="19" fillId="0" borderId="0" xfId="0" applyNumberFormat="1" applyFont="1" applyBorder="1" applyAlignment="1" applyProtection="1">
      <alignment vertical="center"/>
      <protection hidden="1"/>
    </xf>
    <xf numFmtId="173" fontId="19" fillId="0" borderId="22" xfId="0" applyNumberFormat="1" applyFont="1" applyBorder="1" applyAlignment="1" applyProtection="1">
      <alignment horizontal="right" vertical="center"/>
      <protection hidden="1"/>
    </xf>
    <xf numFmtId="173" fontId="19" fillId="0" borderId="0" xfId="0" applyNumberFormat="1" applyFont="1" applyBorder="1" applyAlignment="1" applyProtection="1">
      <alignment horizontal="right" vertical="center"/>
      <protection hidden="1"/>
    </xf>
    <xf numFmtId="173" fontId="19" fillId="0" borderId="16" xfId="0" applyNumberFormat="1" applyFont="1" applyBorder="1" applyAlignment="1" applyProtection="1">
      <alignment horizontal="right" vertical="center"/>
      <protection hidden="1"/>
    </xf>
    <xf numFmtId="164" fontId="32" fillId="0" borderId="27" xfId="0" applyFont="1" applyBorder="1" applyAlignment="1" applyProtection="1">
      <alignment horizontal="center"/>
      <protection locked="0"/>
    </xf>
    <xf numFmtId="180" fontId="20" fillId="0" borderId="13" xfId="0" applyNumberFormat="1" applyFont="1" applyBorder="1" applyAlignment="1" applyProtection="1">
      <alignment horizontal="right"/>
      <protection hidden="1"/>
    </xf>
    <xf numFmtId="179" fontId="20" fillId="0" borderId="22" xfId="0" applyNumberFormat="1" applyFont="1" applyBorder="1" applyAlignment="1" applyProtection="1">
      <alignment horizontal="right"/>
      <protection hidden="1"/>
    </xf>
    <xf numFmtId="164" fontId="20" fillId="0" borderId="0" xfId="0" applyFont="1" applyBorder="1" applyAlignment="1" applyProtection="1">
      <alignment/>
      <protection hidden="1"/>
    </xf>
    <xf numFmtId="164" fontId="20" fillId="0" borderId="12" xfId="0" applyFont="1" applyBorder="1" applyAlignment="1" applyProtection="1">
      <alignment/>
      <protection hidden="1"/>
    </xf>
    <xf numFmtId="179" fontId="20" fillId="0" borderId="12" xfId="0" applyNumberFormat="1" applyFont="1" applyBorder="1" applyAlignment="1" applyProtection="1">
      <alignment horizontal="left" vertical="center"/>
      <protection hidden="1"/>
    </xf>
    <xf numFmtId="179" fontId="20" fillId="0" borderId="0" xfId="0" applyNumberFormat="1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right"/>
      <protection hidden="1"/>
    </xf>
    <xf numFmtId="164" fontId="19" fillId="0" borderId="0" xfId="0" applyFont="1" applyBorder="1" applyAlignment="1" applyProtection="1">
      <alignment horizontal="right"/>
      <protection hidden="1"/>
    </xf>
    <xf numFmtId="179" fontId="18" fillId="0" borderId="26" xfId="0" applyNumberFormat="1" applyFont="1" applyBorder="1" applyAlignment="1" applyProtection="1">
      <alignment horizontal="right" vertical="center"/>
      <protection hidden="1"/>
    </xf>
    <xf numFmtId="179" fontId="19" fillId="24" borderId="0" xfId="0" applyNumberFormat="1" applyFont="1" applyFill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horizontal="right"/>
      <protection hidden="1"/>
    </xf>
    <xf numFmtId="179" fontId="19" fillId="22" borderId="22" xfId="0" applyNumberFormat="1" applyFont="1" applyFill="1" applyBorder="1" applyAlignment="1" applyProtection="1">
      <alignment horizontal="right" vertical="center"/>
      <protection hidden="1"/>
    </xf>
    <xf numFmtId="164" fontId="19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center"/>
      <protection locked="0"/>
    </xf>
    <xf numFmtId="173" fontId="19" fillId="25" borderId="13" xfId="0" applyNumberFormat="1" applyFont="1" applyFill="1" applyBorder="1" applyAlignment="1" applyProtection="1">
      <alignment horizontal="right"/>
      <protection hidden="1"/>
    </xf>
    <xf numFmtId="179" fontId="20" fillId="0" borderId="21" xfId="0" applyNumberFormat="1" applyFont="1" applyBorder="1" applyAlignment="1" applyProtection="1">
      <alignment horizontal="right"/>
      <protection hidden="1"/>
    </xf>
    <xf numFmtId="164" fontId="19" fillId="0" borderId="0" xfId="0" applyFont="1" applyBorder="1" applyAlignment="1" applyProtection="1">
      <alignment horizontal="left"/>
      <protection hidden="1"/>
    </xf>
    <xf numFmtId="164" fontId="18" fillId="0" borderId="0" xfId="0" applyFont="1" applyBorder="1" applyAlignment="1" applyProtection="1">
      <alignment/>
      <protection locked="0"/>
    </xf>
    <xf numFmtId="164" fontId="21" fillId="0" borderId="0" xfId="0" applyFont="1" applyBorder="1" applyAlignment="1" applyProtection="1">
      <alignment horizontal="right"/>
      <protection locked="0"/>
    </xf>
    <xf numFmtId="170" fontId="19" fillId="22" borderId="22" xfId="0" applyNumberFormat="1" applyFont="1" applyFill="1" applyBorder="1" applyAlignment="1" applyProtection="1">
      <alignment horizontal="right"/>
      <protection hidden="1"/>
    </xf>
    <xf numFmtId="179" fontId="19" fillId="24" borderId="0" xfId="0" applyNumberFormat="1" applyFont="1" applyFill="1" applyBorder="1" applyAlignment="1" applyProtection="1">
      <alignment horizontal="center" vertical="center"/>
      <protection hidden="1"/>
    </xf>
    <xf numFmtId="179" fontId="19" fillId="24" borderId="16" xfId="0" applyNumberFormat="1" applyFont="1" applyFill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/>
      <protection hidden="1"/>
    </xf>
    <xf numFmtId="173" fontId="0" fillId="7" borderId="13" xfId="0" applyNumberFormat="1" applyFont="1" applyFill="1" applyBorder="1" applyAlignment="1" applyProtection="1">
      <alignment horizontal="right"/>
      <protection locked="0"/>
    </xf>
    <xf numFmtId="172" fontId="0" fillId="7" borderId="28" xfId="0" applyNumberFormat="1" applyFont="1" applyFill="1" applyBorder="1" applyAlignment="1" applyProtection="1">
      <alignment horizontal="center"/>
      <protection locked="0"/>
    </xf>
    <xf numFmtId="173" fontId="20" fillId="0" borderId="0" xfId="0" applyNumberFormat="1" applyFont="1" applyBorder="1" applyAlignment="1" applyProtection="1">
      <alignment/>
      <protection hidden="1"/>
    </xf>
    <xf numFmtId="178" fontId="21" fillId="22" borderId="24" xfId="0" applyNumberFormat="1" applyFont="1" applyFill="1" applyBorder="1" applyAlignment="1" applyProtection="1">
      <alignment horizontal="center" vertical="center"/>
      <protection hidden="1"/>
    </xf>
    <xf numFmtId="181" fontId="0" fillId="7" borderId="13" xfId="0" applyNumberFormat="1" applyFont="1" applyFill="1" applyBorder="1" applyAlignment="1" applyProtection="1">
      <alignment horizontal="right"/>
      <protection locked="0"/>
    </xf>
    <xf numFmtId="169" fontId="0" fillId="7" borderId="28" xfId="0" applyNumberFormat="1" applyFont="1" applyFill="1" applyBorder="1" applyAlignment="1" applyProtection="1">
      <alignment horizontal="center"/>
      <protection locked="0"/>
    </xf>
    <xf numFmtId="173" fontId="0" fillId="7" borderId="13" xfId="17" applyNumberFormat="1" applyFont="1" applyFill="1" applyBorder="1" applyAlignment="1" applyProtection="1">
      <alignment horizontal="right"/>
      <protection locked="0"/>
    </xf>
    <xf numFmtId="164" fontId="0" fillId="0" borderId="0" xfId="0" applyFont="1" applyBorder="1" applyAlignment="1" applyProtection="1">
      <alignment horizontal="left"/>
      <protection hidden="1"/>
    </xf>
    <xf numFmtId="182" fontId="0" fillId="7" borderId="28" xfId="0" applyNumberFormat="1" applyFont="1" applyFill="1" applyBorder="1" applyAlignment="1" applyProtection="1">
      <alignment horizontal="center"/>
      <protection locked="0"/>
    </xf>
    <xf numFmtId="164" fontId="20" fillId="7" borderId="13" xfId="0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center"/>
      <protection locked="0"/>
    </xf>
    <xf numFmtId="173" fontId="20" fillId="7" borderId="26" xfId="0" applyNumberFormat="1" applyFont="1" applyFill="1" applyBorder="1" applyAlignment="1" applyProtection="1">
      <alignment horizontal="right"/>
      <protection locked="0"/>
    </xf>
    <xf numFmtId="173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Font="1" applyFill="1" applyBorder="1" applyAlignment="1" applyProtection="1">
      <alignment/>
      <protection locked="0"/>
    </xf>
    <xf numFmtId="183" fontId="20" fillId="0" borderId="0" xfId="0" applyNumberFormat="1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79" fontId="19" fillId="0" borderId="22" xfId="0" applyNumberFormat="1" applyFont="1" applyBorder="1" applyAlignment="1" applyProtection="1">
      <alignment vertical="center"/>
      <protection hidden="1"/>
    </xf>
    <xf numFmtId="164" fontId="0" fillId="0" borderId="12" xfId="0" applyFont="1" applyFill="1" applyBorder="1" applyAlignment="1" applyProtection="1">
      <alignment/>
      <protection hidden="1"/>
    </xf>
    <xf numFmtId="164" fontId="20" fillId="0" borderId="0" xfId="0" applyFont="1" applyFill="1" applyBorder="1" applyAlignment="1" applyProtection="1">
      <alignment/>
      <protection hidden="1"/>
    </xf>
    <xf numFmtId="164" fontId="25" fillId="0" borderId="0" xfId="0" applyFont="1" applyFill="1" applyBorder="1" applyAlignment="1" applyProtection="1">
      <alignment horizontal="center" vertical="center" wrapText="1"/>
      <protection hidden="1"/>
    </xf>
    <xf numFmtId="179" fontId="36" fillId="0" borderId="0" xfId="17" applyNumberFormat="1" applyFont="1" applyFill="1" applyBorder="1" applyAlignment="1" applyProtection="1">
      <alignment vertical="center"/>
      <protection hidden="1"/>
    </xf>
    <xf numFmtId="164" fontId="0" fillId="0" borderId="16" xfId="0" applyBorder="1" applyAlignment="1" applyProtection="1">
      <alignment/>
      <protection locked="0"/>
    </xf>
    <xf numFmtId="164" fontId="29" fillId="0" borderId="12" xfId="0" applyFont="1" applyFill="1" applyBorder="1" applyAlignment="1" applyProtection="1">
      <alignment/>
      <protection hidden="1"/>
    </xf>
    <xf numFmtId="164" fontId="37" fillId="0" borderId="0" xfId="0" applyFont="1" applyFill="1" applyBorder="1" applyAlignment="1" applyProtection="1">
      <alignment/>
      <protection locked="0"/>
    </xf>
    <xf numFmtId="164" fontId="37" fillId="0" borderId="0" xfId="0" applyFont="1" applyBorder="1" applyAlignment="1" applyProtection="1">
      <alignment/>
      <protection locked="0"/>
    </xf>
    <xf numFmtId="164" fontId="21" fillId="0" borderId="0" xfId="0" applyFont="1" applyBorder="1" applyAlignment="1" applyProtection="1">
      <alignment/>
      <protection hidden="1"/>
    </xf>
    <xf numFmtId="164" fontId="21" fillId="0" borderId="0" xfId="0" applyFont="1" applyBorder="1" applyAlignment="1">
      <alignment horizontal="right"/>
    </xf>
    <xf numFmtId="170" fontId="18" fillId="6" borderId="22" xfId="0" applyNumberFormat="1" applyFont="1" applyFill="1" applyBorder="1" applyAlignment="1" applyProtection="1">
      <alignment horizontal="right"/>
      <protection hidden="1"/>
    </xf>
    <xf numFmtId="164" fontId="37" fillId="0" borderId="0" xfId="0" applyFont="1" applyAlignment="1" applyProtection="1">
      <alignment/>
      <protection locked="0"/>
    </xf>
    <xf numFmtId="164" fontId="38" fillId="24" borderId="12" xfId="0" applyFont="1" applyFill="1" applyBorder="1" applyAlignment="1" applyProtection="1">
      <alignment/>
      <protection hidden="1"/>
    </xf>
    <xf numFmtId="164" fontId="25" fillId="0" borderId="13" xfId="0" applyFont="1" applyBorder="1" applyAlignment="1" applyProtection="1">
      <alignment horizontal="center" vertical="center" wrapText="1"/>
      <protection hidden="1"/>
    </xf>
    <xf numFmtId="172" fontId="25" fillId="0" borderId="0" xfId="0" applyNumberFormat="1" applyFont="1" applyFill="1" applyBorder="1" applyAlignment="1" applyProtection="1">
      <alignment horizontal="center"/>
      <protection hidden="1"/>
    </xf>
    <xf numFmtId="164" fontId="37" fillId="0" borderId="0" xfId="0" applyFont="1" applyBorder="1" applyAlignment="1" applyProtection="1">
      <alignment/>
      <protection hidden="1"/>
    </xf>
    <xf numFmtId="164" fontId="21" fillId="0" borderId="0" xfId="0" applyFont="1" applyBorder="1" applyAlignment="1" applyProtection="1">
      <alignment/>
      <protection hidden="1"/>
    </xf>
    <xf numFmtId="164" fontId="20" fillId="0" borderId="16" xfId="0" applyFont="1" applyBorder="1" applyAlignment="1" applyProtection="1">
      <alignment horizontal="right"/>
      <protection hidden="1"/>
    </xf>
    <xf numFmtId="164" fontId="25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/>
      <protection locked="0"/>
    </xf>
    <xf numFmtId="164" fontId="37" fillId="0" borderId="0" xfId="0" applyFont="1" applyBorder="1" applyAlignment="1" applyProtection="1">
      <alignment horizontal="right"/>
      <protection locked="0"/>
    </xf>
    <xf numFmtId="164" fontId="37" fillId="0" borderId="16" xfId="0" applyFont="1" applyBorder="1" applyAlignment="1" applyProtection="1">
      <alignment horizontal="right"/>
      <protection locked="0"/>
    </xf>
    <xf numFmtId="164" fontId="25" fillId="0" borderId="12" xfId="0" applyFont="1" applyBorder="1" applyAlignment="1" applyProtection="1">
      <alignment/>
      <protection hidden="1"/>
    </xf>
    <xf numFmtId="172" fontId="25" fillId="24" borderId="13" xfId="0" applyNumberFormat="1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Alignment="1" applyProtection="1">
      <alignment horizontal="center"/>
      <protection hidden="1"/>
    </xf>
    <xf numFmtId="170" fontId="21" fillId="15" borderId="22" xfId="0" applyNumberFormat="1" applyFont="1" applyFill="1" applyBorder="1" applyAlignment="1" applyProtection="1">
      <alignment horizontal="right"/>
      <protection hidden="1"/>
    </xf>
    <xf numFmtId="184" fontId="25" fillId="7" borderId="13" xfId="0" applyNumberFormat="1" applyFont="1" applyFill="1" applyBorder="1" applyAlignment="1" applyProtection="1">
      <alignment horizontal="center"/>
      <protection locked="0"/>
    </xf>
    <xf numFmtId="164" fontId="20" fillId="0" borderId="0" xfId="0" applyFont="1" applyBorder="1" applyAlignment="1" applyProtection="1">
      <alignment horizontal="right"/>
      <protection locked="0"/>
    </xf>
    <xf numFmtId="164" fontId="20" fillId="0" borderId="16" xfId="0" applyFont="1" applyBorder="1" applyAlignment="1" applyProtection="1">
      <alignment horizontal="right"/>
      <protection locked="0"/>
    </xf>
    <xf numFmtId="172" fontId="25" fillId="0" borderId="13" xfId="0" applyNumberFormat="1" applyFont="1" applyFill="1" applyBorder="1" applyAlignment="1" applyProtection="1">
      <alignment horizontal="center"/>
      <protection hidden="1"/>
    </xf>
    <xf numFmtId="172" fontId="25" fillId="7" borderId="13" xfId="0" applyNumberFormat="1" applyFont="1" applyFill="1" applyBorder="1" applyAlignment="1" applyProtection="1">
      <alignment horizontal="center"/>
      <protection locked="0"/>
    </xf>
    <xf numFmtId="172" fontId="25" fillId="0" borderId="0" xfId="0" applyNumberFormat="1" applyFont="1" applyFill="1" applyBorder="1" applyAlignment="1" applyProtection="1">
      <alignment horizontal="center"/>
      <protection locked="0"/>
    </xf>
    <xf numFmtId="164" fontId="20" fillId="0" borderId="0" xfId="0" applyFont="1" applyBorder="1" applyAlignment="1" applyProtection="1">
      <alignment horizontal="left"/>
      <protection hidden="1"/>
    </xf>
    <xf numFmtId="164" fontId="25" fillId="0" borderId="0" xfId="0" applyFont="1" applyBorder="1" applyAlignment="1" applyProtection="1">
      <alignment horizontal="right"/>
      <protection locked="0"/>
    </xf>
    <xf numFmtId="164" fontId="25" fillId="0" borderId="16" xfId="0" applyFont="1" applyBorder="1" applyAlignment="1" applyProtection="1">
      <alignment horizontal="right"/>
      <protection locked="0"/>
    </xf>
    <xf numFmtId="164" fontId="19" fillId="0" borderId="0" xfId="0" applyFont="1" applyBorder="1" applyAlignment="1" applyProtection="1">
      <alignment horizontal="right"/>
      <protection locked="0"/>
    </xf>
    <xf numFmtId="164" fontId="19" fillId="0" borderId="16" xfId="0" applyFont="1" applyBorder="1" applyAlignment="1" applyProtection="1">
      <alignment horizontal="right"/>
      <protection locked="0"/>
    </xf>
    <xf numFmtId="164" fontId="0" fillId="0" borderId="12" xfId="0" applyFont="1" applyBorder="1" applyAlignment="1">
      <alignment horizontal="left"/>
    </xf>
    <xf numFmtId="172" fontId="0" fillId="7" borderId="13" xfId="0" applyNumberForma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 applyProtection="1">
      <alignment/>
      <protection locked="0"/>
    </xf>
    <xf numFmtId="164" fontId="25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right"/>
      <protection locked="0"/>
    </xf>
    <xf numFmtId="164" fontId="0" fillId="0" borderId="16" xfId="0" applyBorder="1" applyAlignment="1" applyProtection="1">
      <alignment horizontal="right"/>
      <protection locked="0"/>
    </xf>
    <xf numFmtId="164" fontId="39" fillId="0" borderId="0" xfId="0" applyFont="1" applyBorder="1" applyAlignment="1">
      <alignment/>
    </xf>
    <xf numFmtId="164" fontId="25" fillId="0" borderId="12" xfId="0" applyFont="1" applyBorder="1" applyAlignment="1" applyProtection="1">
      <alignment horizontal="left"/>
      <protection hidden="1"/>
    </xf>
    <xf numFmtId="164" fontId="0" fillId="0" borderId="24" xfId="0" applyBorder="1" applyAlignment="1" applyProtection="1">
      <alignment horizontal="center"/>
      <protection locked="0"/>
    </xf>
    <xf numFmtId="170" fontId="21" fillId="15" borderId="22" xfId="0" applyNumberFormat="1" applyFont="1" applyFill="1" applyBorder="1" applyAlignment="1">
      <alignment horizontal="right"/>
    </xf>
    <xf numFmtId="164" fontId="25" fillId="0" borderId="0" xfId="0" applyFont="1" applyBorder="1" applyAlignment="1" applyProtection="1">
      <alignment horizontal="left"/>
      <protection hidden="1"/>
    </xf>
    <xf numFmtId="185" fontId="0" fillId="0" borderId="24" xfId="0" applyNumberFormat="1" applyBorder="1" applyAlignment="1" applyProtection="1">
      <alignment horizontal="center"/>
      <protection locked="0"/>
    </xf>
    <xf numFmtId="164" fontId="40" fillId="0" borderId="0" xfId="0" applyFont="1" applyBorder="1" applyAlignment="1">
      <alignment/>
    </xf>
    <xf numFmtId="164" fontId="0" fillId="0" borderId="16" xfId="0" applyBorder="1" applyAlignment="1">
      <alignment/>
    </xf>
    <xf numFmtId="164" fontId="21" fillId="0" borderId="0" xfId="0" applyFont="1" applyBorder="1" applyAlignment="1" applyProtection="1">
      <alignment horizontal="left"/>
      <protection hidden="1"/>
    </xf>
    <xf numFmtId="164" fontId="41" fillId="0" borderId="0" xfId="0" applyFont="1" applyAlignment="1">
      <alignment/>
    </xf>
    <xf numFmtId="172" fontId="21" fillId="15" borderId="22" xfId="0" applyNumberFormat="1" applyFont="1" applyFill="1" applyBorder="1" applyAlignment="1" applyProtection="1">
      <alignment/>
      <protection hidden="1"/>
    </xf>
    <xf numFmtId="164" fontId="21" fillId="0" borderId="15" xfId="0" applyFont="1" applyBorder="1" applyAlignment="1">
      <alignment/>
    </xf>
    <xf numFmtId="171" fontId="21" fillId="15" borderId="22" xfId="0" applyNumberFormat="1" applyFont="1" applyFill="1" applyBorder="1" applyAlignment="1" applyProtection="1">
      <alignment/>
      <protection hidden="1"/>
    </xf>
    <xf numFmtId="164" fontId="42" fillId="0" borderId="29" xfId="0" applyFont="1" applyBorder="1" applyAlignment="1" applyProtection="1">
      <alignment horizontal="center"/>
      <protection hidden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tabSelected="1" workbookViewId="0" topLeftCell="A1">
      <selection activeCell="S16" sqref="S16"/>
    </sheetView>
  </sheetViews>
  <sheetFormatPr defaultColWidth="11.421875" defaultRowHeight="12.75"/>
  <cols>
    <col min="1" max="1" width="16.00390625" style="1" customWidth="1"/>
    <col min="2" max="2" width="6.28125" style="1" customWidth="1"/>
    <col min="3" max="3" width="6.421875" style="1" customWidth="1"/>
    <col min="4" max="4" width="6.28125" style="1" customWidth="1"/>
    <col min="5" max="5" width="6.57421875" style="1" customWidth="1"/>
    <col min="6" max="9" width="6.421875" style="1" customWidth="1"/>
    <col min="10" max="10" width="6.57421875" style="1" customWidth="1"/>
    <col min="11" max="14" width="6.421875" style="1" customWidth="1"/>
    <col min="15" max="15" width="6.140625" style="1" customWidth="1"/>
    <col min="16" max="16" width="6.57421875" style="1" customWidth="1"/>
    <col min="17" max="17" width="6.421875" style="1" customWidth="1"/>
    <col min="18" max="16384" width="11.421875" style="1" customWidth="1"/>
  </cols>
  <sheetData>
    <row r="1" spans="1:17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 t="s">
        <v>2</v>
      </c>
      <c r="B3" s="5"/>
      <c r="C3" s="5"/>
      <c r="D3" s="5"/>
      <c r="E3" s="5"/>
      <c r="F3" s="5"/>
      <c r="G3" s="6" t="s">
        <v>3</v>
      </c>
      <c r="H3" s="6"/>
      <c r="I3" s="7"/>
      <c r="J3" s="7"/>
      <c r="K3" s="8"/>
      <c r="L3" s="9" t="s">
        <v>4</v>
      </c>
      <c r="M3" s="9"/>
      <c r="N3" s="10"/>
      <c r="O3" s="10"/>
      <c r="P3" s="10"/>
      <c r="Q3" s="11"/>
    </row>
    <row r="4" spans="1:17" ht="12.75">
      <c r="A4" s="12" t="s">
        <v>5</v>
      </c>
      <c r="B4" s="12"/>
      <c r="C4" s="12"/>
      <c r="D4" s="12"/>
      <c r="E4" s="12"/>
      <c r="F4" s="12"/>
      <c r="G4" s="12"/>
      <c r="H4" s="12"/>
      <c r="I4" s="13"/>
      <c r="J4" s="14" t="s">
        <v>6</v>
      </c>
      <c r="K4" s="14"/>
      <c r="L4" s="14"/>
      <c r="M4" s="14"/>
      <c r="N4" s="14"/>
      <c r="O4" s="14"/>
      <c r="P4" s="14"/>
      <c r="Q4" s="14"/>
    </row>
    <row r="5" spans="1:19" ht="15" customHeight="1">
      <c r="A5" s="15" t="s">
        <v>7</v>
      </c>
      <c r="B5" s="16"/>
      <c r="C5" s="16"/>
      <c r="D5" s="16"/>
      <c r="E5" s="16"/>
      <c r="F5" s="16"/>
      <c r="G5" s="16"/>
      <c r="H5" s="17"/>
      <c r="I5" s="18" t="s">
        <v>7</v>
      </c>
      <c r="J5" s="19"/>
      <c r="K5" s="19"/>
      <c r="L5" s="16"/>
      <c r="M5" s="16"/>
      <c r="N5" s="16"/>
      <c r="O5" s="16"/>
      <c r="P5" s="16"/>
      <c r="Q5" s="20"/>
      <c r="S5" s="21"/>
    </row>
    <row r="6" spans="1:17" ht="13.5">
      <c r="A6" s="22" t="s">
        <v>8</v>
      </c>
      <c r="B6" s="16"/>
      <c r="C6" s="16"/>
      <c r="D6" s="16"/>
      <c r="E6" s="16"/>
      <c r="F6" s="16"/>
      <c r="G6" s="16"/>
      <c r="H6" s="23"/>
      <c r="I6" s="18" t="s">
        <v>8</v>
      </c>
      <c r="J6" s="19"/>
      <c r="K6" s="19"/>
      <c r="L6" s="16"/>
      <c r="M6" s="16"/>
      <c r="N6" s="16"/>
      <c r="O6" s="16"/>
      <c r="P6" s="16"/>
      <c r="Q6" s="20"/>
    </row>
    <row r="7" spans="1:17" ht="13.5">
      <c r="A7" s="24"/>
      <c r="B7" s="16"/>
      <c r="C7" s="16"/>
      <c r="D7" s="16"/>
      <c r="E7" s="16"/>
      <c r="F7" s="16"/>
      <c r="G7" s="16"/>
      <c r="H7" s="23"/>
      <c r="I7" s="19"/>
      <c r="J7" s="19"/>
      <c r="K7" s="19"/>
      <c r="L7" s="16"/>
      <c r="M7" s="16"/>
      <c r="N7" s="16"/>
      <c r="O7" s="16"/>
      <c r="P7" s="16"/>
      <c r="Q7" s="20"/>
    </row>
    <row r="8" spans="1:17" ht="12.75">
      <c r="A8" s="15" t="s">
        <v>9</v>
      </c>
      <c r="B8" s="25"/>
      <c r="C8" s="25"/>
      <c r="D8" s="25"/>
      <c r="E8" s="25"/>
      <c r="F8" s="25"/>
      <c r="G8" s="25"/>
      <c r="H8" s="23"/>
      <c r="I8" s="18" t="s">
        <v>10</v>
      </c>
      <c r="J8" s="19"/>
      <c r="K8" s="19"/>
      <c r="L8" s="16" t="s">
        <v>11</v>
      </c>
      <c r="M8" s="16"/>
      <c r="N8" s="16"/>
      <c r="O8" s="16"/>
      <c r="P8" s="16"/>
      <c r="Q8" s="20"/>
    </row>
    <row r="9" spans="1:17" ht="14.25">
      <c r="A9" s="22" t="s">
        <v>8</v>
      </c>
      <c r="B9" s="16"/>
      <c r="C9" s="16"/>
      <c r="D9" s="16"/>
      <c r="E9" s="16"/>
      <c r="F9" s="16"/>
      <c r="G9" s="16"/>
      <c r="H9" s="17"/>
      <c r="I9" s="18" t="s">
        <v>12</v>
      </c>
      <c r="J9" s="19"/>
      <c r="K9" s="19"/>
      <c r="L9" s="26"/>
      <c r="M9" s="26"/>
      <c r="N9" s="26"/>
      <c r="O9" s="26"/>
      <c r="P9" s="26"/>
      <c r="Q9" s="27"/>
    </row>
    <row r="10" spans="1:17" ht="12.75" customHeight="1">
      <c r="A10" s="28"/>
      <c r="B10" s="29"/>
      <c r="C10" s="29"/>
      <c r="D10" s="29"/>
      <c r="E10" s="29"/>
      <c r="F10" s="29"/>
      <c r="G10" s="29"/>
      <c r="H10" s="29"/>
      <c r="I10" s="30"/>
      <c r="J10" s="31"/>
      <c r="K10" s="29"/>
      <c r="L10" s="29"/>
      <c r="M10" s="29"/>
      <c r="N10" s="29"/>
      <c r="O10" s="29"/>
      <c r="P10" s="29"/>
      <c r="Q10" s="32"/>
    </row>
    <row r="11" spans="1:17" ht="12.75">
      <c r="A11" s="33" t="s">
        <v>13</v>
      </c>
      <c r="B11" s="34"/>
      <c r="C11" s="34"/>
      <c r="D11" s="34"/>
      <c r="E11" s="34"/>
      <c r="F11" s="34"/>
      <c r="G11" s="34"/>
      <c r="H11" s="34"/>
      <c r="I11" s="34"/>
      <c r="J11" s="35"/>
      <c r="K11" s="36"/>
      <c r="L11" s="36"/>
      <c r="M11" s="36"/>
      <c r="N11" s="36"/>
      <c r="O11" s="36"/>
      <c r="P11" s="36"/>
      <c r="Q11" s="37"/>
    </row>
    <row r="12" spans="1:17" ht="9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11"/>
    </row>
    <row r="13" spans="1:17" ht="15">
      <c r="A13" s="38" t="s">
        <v>14</v>
      </c>
      <c r="B13" s="40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1"/>
    </row>
    <row r="14" spans="1:17" ht="14.25">
      <c r="A14" s="38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25" ht="15">
      <c r="A15" s="38" t="s">
        <v>14</v>
      </c>
      <c r="B15" s="40">
        <v>16</v>
      </c>
      <c r="C15" s="40">
        <v>17</v>
      </c>
      <c r="D15" s="40">
        <v>18</v>
      </c>
      <c r="E15" s="40">
        <v>19</v>
      </c>
      <c r="F15" s="40">
        <v>20</v>
      </c>
      <c r="G15" s="40">
        <v>21</v>
      </c>
      <c r="H15" s="40">
        <v>22</v>
      </c>
      <c r="I15" s="40">
        <v>23</v>
      </c>
      <c r="J15" s="40">
        <v>24</v>
      </c>
      <c r="K15" s="40">
        <v>25</v>
      </c>
      <c r="L15" s="40">
        <v>26</v>
      </c>
      <c r="M15" s="40">
        <v>27</v>
      </c>
      <c r="N15" s="40">
        <v>28</v>
      </c>
      <c r="O15" s="40">
        <v>29</v>
      </c>
      <c r="P15" s="40">
        <v>30</v>
      </c>
      <c r="Q15" s="44">
        <v>31</v>
      </c>
      <c r="X15" s="45"/>
      <c r="Y15" s="45"/>
    </row>
    <row r="16" spans="1:17" ht="14.25">
      <c r="A16" s="38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6"/>
    </row>
    <row r="17" spans="1:17" ht="7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1"/>
    </row>
    <row r="18" spans="1:17" ht="15">
      <c r="A18" s="47" t="s">
        <v>16</v>
      </c>
      <c r="B18" s="39"/>
      <c r="C18" s="39"/>
      <c r="D18" s="39"/>
      <c r="E18" s="39"/>
      <c r="F18" s="39"/>
      <c r="G18" s="39"/>
      <c r="H18" s="48">
        <f>IF((SUM(B14:Q14,B16:Q16)&gt;0.00001),(SUM(B14:Q14,B16:Q16)),"")</f>
      </c>
      <c r="I18" s="48"/>
      <c r="J18" s="39"/>
      <c r="K18" s="49" t="s">
        <v>17</v>
      </c>
      <c r="L18" s="39"/>
      <c r="M18" s="39"/>
      <c r="N18" s="50"/>
      <c r="O18" s="50"/>
      <c r="P18" s="51">
        <v>0</v>
      </c>
      <c r="Q18" s="51"/>
    </row>
    <row r="19" spans="1:17" ht="14.25">
      <c r="A19" s="52"/>
      <c r="B19" s="8"/>
      <c r="C19" s="8"/>
      <c r="D19" s="8"/>
      <c r="E19" s="8"/>
      <c r="F19" s="8"/>
      <c r="G19" s="8"/>
      <c r="H19" s="8"/>
      <c r="I19" s="8"/>
      <c r="J19" s="8"/>
      <c r="K19" s="49" t="s">
        <v>18</v>
      </c>
      <c r="L19" s="53"/>
      <c r="M19" s="53"/>
      <c r="N19" s="53"/>
      <c r="O19" s="53"/>
      <c r="P19" s="54"/>
      <c r="Q19" s="54"/>
    </row>
    <row r="20" spans="1:27" ht="15" customHeight="1">
      <c r="A20" s="55" t="s">
        <v>19</v>
      </c>
      <c r="B20" s="55"/>
      <c r="C20" s="55"/>
      <c r="D20" s="55"/>
      <c r="E20" s="55"/>
      <c r="F20" s="55"/>
      <c r="G20" s="55"/>
      <c r="H20" s="56">
        <f>COUNT(B14:P14)+COUNT(B16:Q16)</f>
        <v>0</v>
      </c>
      <c r="I20" s="56"/>
      <c r="J20" s="8"/>
      <c r="K20" s="57" t="s">
        <v>20</v>
      </c>
      <c r="L20" s="39"/>
      <c r="M20" s="39"/>
      <c r="N20" s="39"/>
      <c r="O20" s="58"/>
      <c r="P20" s="59">
        <v>0</v>
      </c>
      <c r="Q20" s="59"/>
      <c r="W20" s="39"/>
      <c r="X20" s="39"/>
      <c r="Y20" s="39"/>
      <c r="Z20" s="39"/>
      <c r="AA20" s="39"/>
    </row>
    <row r="21" spans="1:24" ht="7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8"/>
      <c r="O21" s="8"/>
      <c r="P21" s="39"/>
      <c r="Q21" s="11"/>
      <c r="V21" s="8"/>
      <c r="W21" s="8"/>
      <c r="X21" s="8"/>
    </row>
    <row r="22" spans="1:24" ht="12" customHeight="1">
      <c r="A22" s="60" t="s">
        <v>21</v>
      </c>
      <c r="B22" s="61"/>
      <c r="C22" s="62"/>
      <c r="D22" s="62"/>
      <c r="E22" s="62"/>
      <c r="F22" s="62"/>
      <c r="G22" s="62"/>
      <c r="H22" s="62"/>
      <c r="I22" s="62"/>
      <c r="J22" s="62"/>
      <c r="K22" s="8"/>
      <c r="L22" s="63" t="s">
        <v>22</v>
      </c>
      <c r="M22" s="63"/>
      <c r="N22" s="63" t="s">
        <v>23</v>
      </c>
      <c r="O22" s="63"/>
      <c r="P22" s="64" t="s">
        <v>24</v>
      </c>
      <c r="Q22" s="64"/>
      <c r="V22" s="8"/>
      <c r="W22" s="65"/>
      <c r="X22" s="8"/>
    </row>
    <row r="23" spans="1:24" ht="13.5" customHeight="1">
      <c r="A23" s="66" t="s">
        <v>17</v>
      </c>
      <c r="B23" s="8"/>
      <c r="C23" s="62"/>
      <c r="D23" s="62"/>
      <c r="E23" s="62"/>
      <c r="F23" s="62"/>
      <c r="G23" s="62"/>
      <c r="H23" s="62"/>
      <c r="I23" s="62"/>
      <c r="J23" s="62"/>
      <c r="K23" s="8"/>
      <c r="L23" s="67">
        <f>P20</f>
        <v>0</v>
      </c>
      <c r="M23" s="67"/>
      <c r="N23" s="68">
        <f>P18</f>
        <v>0</v>
      </c>
      <c r="O23" s="68"/>
      <c r="P23" s="69">
        <f>L23*N23</f>
        <v>0</v>
      </c>
      <c r="Q23" s="69"/>
      <c r="V23" s="8"/>
      <c r="W23" s="8"/>
      <c r="X23" s="8"/>
    </row>
    <row r="24" spans="1:24" ht="13.5" customHeight="1">
      <c r="A24" s="66" t="s">
        <v>25</v>
      </c>
      <c r="B24" s="70"/>
      <c r="C24" s="70"/>
      <c r="D24" s="70"/>
      <c r="E24" s="71"/>
      <c r="F24" s="71"/>
      <c r="G24" s="50"/>
      <c r="H24" s="50"/>
      <c r="I24" s="72"/>
      <c r="J24" s="72"/>
      <c r="K24" s="8"/>
      <c r="L24" s="67">
        <f>P20</f>
        <v>0</v>
      </c>
      <c r="M24" s="67"/>
      <c r="N24" s="73">
        <f>P19</f>
        <v>0</v>
      </c>
      <c r="O24" s="73"/>
      <c r="P24" s="69">
        <f>L24*N24</f>
        <v>0</v>
      </c>
      <c r="Q24" s="69"/>
      <c r="V24" s="8"/>
      <c r="W24" s="74"/>
      <c r="X24" s="74"/>
    </row>
    <row r="25" spans="1:24" ht="13.5" customHeight="1">
      <c r="A25" s="75" t="s">
        <v>26</v>
      </c>
      <c r="B25" s="71"/>
      <c r="C25" s="71"/>
      <c r="D25" s="71"/>
      <c r="E25" s="71"/>
      <c r="F25" s="71"/>
      <c r="G25" s="50"/>
      <c r="H25" s="50"/>
      <c r="I25" s="50"/>
      <c r="J25" s="50"/>
      <c r="K25" s="8"/>
      <c r="L25" s="76">
        <v>0</v>
      </c>
      <c r="M25" s="76"/>
      <c r="N25" s="77">
        <v>0</v>
      </c>
      <c r="O25" s="77"/>
      <c r="P25" s="69">
        <f>L25*N25</f>
        <v>0</v>
      </c>
      <c r="Q25" s="69"/>
      <c r="V25" s="78"/>
      <c r="W25" s="78"/>
      <c r="X25" s="8"/>
    </row>
    <row r="26" spans="1:24" ht="13.5" customHeight="1">
      <c r="A26" s="38" t="s">
        <v>27</v>
      </c>
      <c r="B26" s="8"/>
      <c r="C26" s="39"/>
      <c r="D26" s="39"/>
      <c r="E26" s="39"/>
      <c r="F26" s="39"/>
      <c r="G26" s="79"/>
      <c r="H26" s="79"/>
      <c r="I26" s="39"/>
      <c r="J26" s="39"/>
      <c r="K26" s="8"/>
      <c r="L26" s="80">
        <f>P20</f>
        <v>0</v>
      </c>
      <c r="M26" s="80"/>
      <c r="N26" s="77">
        <v>0</v>
      </c>
      <c r="O26" s="77"/>
      <c r="P26" s="69">
        <f>L26*N26</f>
        <v>0</v>
      </c>
      <c r="Q26" s="69"/>
      <c r="V26" s="8"/>
      <c r="W26" s="8"/>
      <c r="X26" s="8"/>
    </row>
    <row r="27" spans="1:17" ht="13.5" customHeight="1">
      <c r="A27" s="66" t="s">
        <v>28</v>
      </c>
      <c r="B27" s="71"/>
      <c r="C27" s="71"/>
      <c r="D27" s="71"/>
      <c r="E27" s="71"/>
      <c r="F27" s="71"/>
      <c r="G27" s="50"/>
      <c r="H27" s="50"/>
      <c r="I27" s="81"/>
      <c r="J27" s="81"/>
      <c r="K27" s="8"/>
      <c r="L27" s="82">
        <v>0</v>
      </c>
      <c r="M27" s="82"/>
      <c r="N27" s="77">
        <v>0</v>
      </c>
      <c r="O27" s="77"/>
      <c r="P27" s="83">
        <f>L27*N27</f>
        <v>0</v>
      </c>
      <c r="Q27" s="83"/>
    </row>
    <row r="28" spans="1:17" ht="13.5" customHeight="1">
      <c r="A28" s="66" t="s">
        <v>29</v>
      </c>
      <c r="B28" s="71"/>
      <c r="C28" s="71"/>
      <c r="D28" s="71"/>
      <c r="E28" s="71"/>
      <c r="F28" s="71"/>
      <c r="G28" s="50"/>
      <c r="H28" s="50"/>
      <c r="I28" s="81"/>
      <c r="J28" s="81"/>
      <c r="K28" s="8"/>
      <c r="L28" s="82"/>
      <c r="M28" s="82"/>
      <c r="N28" s="77"/>
      <c r="O28" s="77"/>
      <c r="P28" s="84">
        <f>L28*N28</f>
        <v>0</v>
      </c>
      <c r="Q28" s="84"/>
    </row>
    <row r="29" spans="1:17" ht="13.5" customHeight="1">
      <c r="A29" s="38" t="s">
        <v>30</v>
      </c>
      <c r="B29" s="8"/>
      <c r="C29" s="39"/>
      <c r="D29" s="39"/>
      <c r="E29" s="39"/>
      <c r="F29" s="85"/>
      <c r="G29" s="85"/>
      <c r="H29" s="85"/>
      <c r="I29" s="85"/>
      <c r="J29" s="85"/>
      <c r="K29" s="85"/>
      <c r="L29" s="82"/>
      <c r="M29" s="82"/>
      <c r="N29" s="86"/>
      <c r="O29" s="86"/>
      <c r="P29" s="69">
        <f>-(L29*N29)</f>
        <v>0</v>
      </c>
      <c r="Q29" s="69"/>
    </row>
    <row r="30" spans="1:19" ht="13.5" customHeight="1">
      <c r="A30" s="38" t="s">
        <v>31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76"/>
      <c r="M30" s="76"/>
      <c r="N30" s="77"/>
      <c r="O30" s="77"/>
      <c r="P30" s="83">
        <f>-(L30*N30)</f>
        <v>0</v>
      </c>
      <c r="Q30" s="83"/>
      <c r="S30" s="87"/>
    </row>
    <row r="31" spans="1:20" ht="13.5" customHeight="1">
      <c r="A31" s="38" t="s">
        <v>32</v>
      </c>
      <c r="B31" s="8"/>
      <c r="C31" s="39"/>
      <c r="D31" s="39"/>
      <c r="E31" s="39"/>
      <c r="F31" s="39"/>
      <c r="G31" s="39"/>
      <c r="H31" s="39"/>
      <c r="I31" s="39"/>
      <c r="J31" s="39"/>
      <c r="K31" s="8"/>
      <c r="L31" s="76"/>
      <c r="M31" s="76"/>
      <c r="N31" s="88"/>
      <c r="O31" s="88"/>
      <c r="P31" s="89">
        <f>L31</f>
        <v>0</v>
      </c>
      <c r="Q31" s="89"/>
      <c r="S31" s="90"/>
      <c r="T31" s="90"/>
    </row>
    <row r="32" spans="1:17" ht="13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L32" s="65" t="s">
        <v>33</v>
      </c>
      <c r="M32" s="39"/>
      <c r="N32" s="39"/>
      <c r="O32" s="91"/>
      <c r="P32" s="92">
        <f>P23+P24+P25+P26+P27+P28+P29+P30+P31</f>
        <v>0</v>
      </c>
      <c r="Q32" s="92"/>
    </row>
    <row r="33" spans="1:17" ht="3.7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65"/>
      <c r="L33" s="39"/>
      <c r="M33" s="39"/>
      <c r="N33" s="39"/>
      <c r="O33" s="91"/>
      <c r="P33" s="93"/>
      <c r="Q33" s="94"/>
    </row>
    <row r="34" spans="1:24" ht="12.75" customHeight="1">
      <c r="A34" s="60" t="s">
        <v>34</v>
      </c>
      <c r="B34" s="39"/>
      <c r="C34" s="39"/>
      <c r="D34" s="39"/>
      <c r="E34" s="39"/>
      <c r="F34" s="39"/>
      <c r="G34" s="39"/>
      <c r="H34" s="39"/>
      <c r="I34" s="39"/>
      <c r="J34" s="39"/>
      <c r="K34" s="8"/>
      <c r="L34" s="95" t="s">
        <v>35</v>
      </c>
      <c r="M34" s="95"/>
      <c r="N34" s="95"/>
      <c r="O34" s="95"/>
      <c r="P34" s="95"/>
      <c r="Q34" s="95"/>
      <c r="R34" s="62"/>
      <c r="S34" s="62"/>
      <c r="T34" s="62"/>
      <c r="U34" s="62"/>
      <c r="V34" s="62"/>
      <c r="W34" s="62"/>
      <c r="X34" s="62"/>
    </row>
    <row r="35" spans="1:17" ht="12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8"/>
      <c r="L35" s="63" t="s">
        <v>22</v>
      </c>
      <c r="M35" s="63"/>
      <c r="N35" s="63" t="s">
        <v>36</v>
      </c>
      <c r="O35" s="63"/>
      <c r="P35" s="64" t="s">
        <v>24</v>
      </c>
      <c r="Q35" s="64"/>
    </row>
    <row r="36" spans="1:17" ht="12.75" customHeight="1">
      <c r="A36" s="38" t="s">
        <v>37</v>
      </c>
      <c r="B36" s="8"/>
      <c r="C36" s="39"/>
      <c r="D36" s="39"/>
      <c r="E36" s="39"/>
      <c r="F36" s="39"/>
      <c r="G36" s="39"/>
      <c r="H36" s="39"/>
      <c r="I36" s="39"/>
      <c r="J36" s="39"/>
      <c r="K36" s="8"/>
      <c r="L36" s="67">
        <f>P32</f>
        <v>0</v>
      </c>
      <c r="M36" s="67"/>
      <c r="N36" s="96">
        <v>0.0075</v>
      </c>
      <c r="O36" s="96"/>
      <c r="P36" s="97">
        <f>L36*N36</f>
        <v>0</v>
      </c>
      <c r="Q36" s="97"/>
    </row>
    <row r="37" spans="1:18" ht="12.75" customHeight="1">
      <c r="A37" s="38" t="s">
        <v>38</v>
      </c>
      <c r="B37" s="8"/>
      <c r="C37" s="39"/>
      <c r="D37" s="39"/>
      <c r="E37" s="39"/>
      <c r="F37" s="39"/>
      <c r="G37" s="39"/>
      <c r="H37" s="39"/>
      <c r="I37" s="39"/>
      <c r="J37" s="39"/>
      <c r="K37" s="8"/>
      <c r="L37" s="67">
        <f>P32</f>
        <v>0</v>
      </c>
      <c r="M37" s="67"/>
      <c r="N37" s="96">
        <v>0.0675</v>
      </c>
      <c r="O37" s="96"/>
      <c r="P37" s="97">
        <f>L37*N37</f>
        <v>0</v>
      </c>
      <c r="Q37" s="97"/>
      <c r="R37" s="87"/>
    </row>
    <row r="38" spans="1:17" ht="12.75" customHeight="1">
      <c r="A38" s="38" t="s">
        <v>39</v>
      </c>
      <c r="B38" s="98"/>
      <c r="C38" s="98"/>
      <c r="D38" s="98"/>
      <c r="E38" s="98"/>
      <c r="F38" s="98"/>
      <c r="G38" s="39"/>
      <c r="H38" s="39"/>
      <c r="I38" s="39"/>
      <c r="J38" s="39"/>
      <c r="K38" s="8"/>
      <c r="L38" s="67">
        <f>P32</f>
        <v>0</v>
      </c>
      <c r="M38" s="67"/>
      <c r="N38" s="96">
        <v>0.024</v>
      </c>
      <c r="O38" s="96"/>
      <c r="P38" s="97">
        <f>L38*N38</f>
        <v>0</v>
      </c>
      <c r="Q38" s="97"/>
    </row>
    <row r="39" spans="1:17" ht="12.75" customHeight="1">
      <c r="A39" s="99" t="s">
        <v>40</v>
      </c>
      <c r="B39" s="8"/>
      <c r="C39" s="98"/>
      <c r="D39" s="98"/>
      <c r="E39" s="98"/>
      <c r="F39" s="98"/>
      <c r="G39" s="39"/>
      <c r="H39" s="39"/>
      <c r="I39" s="39"/>
      <c r="J39" s="39"/>
      <c r="K39" s="8"/>
      <c r="L39" s="67">
        <f>P32</f>
        <v>0</v>
      </c>
      <c r="M39" s="67"/>
      <c r="N39" s="96">
        <v>0.008</v>
      </c>
      <c r="O39" s="96"/>
      <c r="P39" s="97">
        <f>L39*N39</f>
        <v>0</v>
      </c>
      <c r="Q39" s="97"/>
    </row>
    <row r="40" spans="1:17" ht="12.75" customHeight="1">
      <c r="A40" s="38" t="s">
        <v>41</v>
      </c>
      <c r="B40" s="8"/>
      <c r="C40" s="39"/>
      <c r="D40" s="39"/>
      <c r="E40" s="39"/>
      <c r="F40" s="39"/>
      <c r="G40" s="39"/>
      <c r="H40" s="39"/>
      <c r="I40" s="39"/>
      <c r="J40" s="39"/>
      <c r="K40" s="8"/>
      <c r="L40" s="67">
        <f>P32</f>
        <v>0</v>
      </c>
      <c r="M40" s="67"/>
      <c r="N40" s="96">
        <v>0.03</v>
      </c>
      <c r="O40" s="96"/>
      <c r="P40" s="97">
        <f>L40*N40</f>
        <v>0</v>
      </c>
      <c r="Q40" s="97"/>
    </row>
    <row r="41" spans="1:17" ht="12.75" customHeight="1">
      <c r="A41" s="38" t="s">
        <v>42</v>
      </c>
      <c r="B41" s="8"/>
      <c r="C41" s="39"/>
      <c r="D41" s="39"/>
      <c r="E41" s="39"/>
      <c r="F41" s="39"/>
      <c r="G41" s="39"/>
      <c r="H41" s="39"/>
      <c r="I41" s="39"/>
      <c r="J41" s="39"/>
      <c r="K41" s="8"/>
      <c r="L41" s="67">
        <f>P32</f>
        <v>0</v>
      </c>
      <c r="M41" s="67"/>
      <c r="N41" s="96">
        <v>0.0115</v>
      </c>
      <c r="O41" s="96"/>
      <c r="P41" s="97">
        <f>L41*N41</f>
        <v>0</v>
      </c>
      <c r="Q41" s="97"/>
    </row>
    <row r="42" spans="1:17" ht="12.75" customHeight="1">
      <c r="A42" s="38" t="s">
        <v>43</v>
      </c>
      <c r="B42" s="8"/>
      <c r="C42" s="39"/>
      <c r="D42" s="39"/>
      <c r="E42" s="39"/>
      <c r="F42" s="39"/>
      <c r="G42" s="39"/>
      <c r="H42" s="39"/>
      <c r="I42" s="39"/>
      <c r="J42" s="39"/>
      <c r="K42" s="8"/>
      <c r="L42" s="67">
        <f>(P23+P28+P29+P30+P31)*97%</f>
        <v>0</v>
      </c>
      <c r="M42" s="67"/>
      <c r="N42" s="96">
        <v>0.051</v>
      </c>
      <c r="O42" s="96"/>
      <c r="P42" s="97">
        <f>L42*N42</f>
        <v>0</v>
      </c>
      <c r="Q42" s="97"/>
    </row>
    <row r="43" spans="1:17" ht="12.75" customHeight="1">
      <c r="A43" s="38" t="s">
        <v>44</v>
      </c>
      <c r="B43" s="8"/>
      <c r="C43" s="39"/>
      <c r="D43" s="39"/>
      <c r="E43" s="39"/>
      <c r="F43" s="39"/>
      <c r="G43" s="39"/>
      <c r="H43" s="39"/>
      <c r="I43" s="39"/>
      <c r="J43" s="39"/>
      <c r="K43" s="8"/>
      <c r="L43" s="67">
        <f>(P24+P25+P26+P27)*97%</f>
        <v>0</v>
      </c>
      <c r="M43" s="67"/>
      <c r="N43" s="96">
        <f>8%</f>
        <v>0.08</v>
      </c>
      <c r="O43" s="96"/>
      <c r="P43" s="97">
        <f>L43*N43</f>
        <v>0</v>
      </c>
      <c r="Q43" s="97"/>
    </row>
    <row r="44" spans="1:17" ht="12.75" customHeight="1">
      <c r="A44" s="38" t="s">
        <v>45</v>
      </c>
      <c r="B44" s="8"/>
      <c r="C44" s="39"/>
      <c r="D44" s="39"/>
      <c r="E44" s="39"/>
      <c r="F44" s="39"/>
      <c r="G44" s="39"/>
      <c r="H44" s="39"/>
      <c r="I44" s="39"/>
      <c r="J44" s="39"/>
      <c r="K44" s="8"/>
      <c r="L44" s="67">
        <f>L42</f>
        <v>0</v>
      </c>
      <c r="M44" s="67"/>
      <c r="N44" s="96">
        <v>0.024</v>
      </c>
      <c r="O44" s="96"/>
      <c r="P44" s="97">
        <f>L44*N44</f>
        <v>0</v>
      </c>
      <c r="Q44" s="97"/>
    </row>
    <row r="45" spans="1:17" ht="12.75" customHeight="1">
      <c r="A45" s="38" t="s">
        <v>46</v>
      </c>
      <c r="B45" s="8"/>
      <c r="C45" s="39"/>
      <c r="D45" s="39"/>
      <c r="E45" s="39"/>
      <c r="F45" s="39"/>
      <c r="G45" s="39"/>
      <c r="H45" s="39"/>
      <c r="I45" s="39"/>
      <c r="J45" s="39"/>
      <c r="K45" s="8"/>
      <c r="L45" s="67">
        <f>L42</f>
        <v>0</v>
      </c>
      <c r="M45" s="67"/>
      <c r="N45" s="96">
        <v>0.005</v>
      </c>
      <c r="O45" s="96"/>
      <c r="P45" s="97">
        <f>L45*N45</f>
        <v>0</v>
      </c>
      <c r="Q45" s="97"/>
    </row>
    <row r="46" spans="1:17" ht="12.75" customHeight="1">
      <c r="A46" s="100" t="s">
        <v>47</v>
      </c>
      <c r="B46" s="101"/>
      <c r="C46" s="101"/>
      <c r="D46" s="101"/>
      <c r="E46" s="101"/>
      <c r="F46" s="8"/>
      <c r="G46" s="8"/>
      <c r="H46" s="8"/>
      <c r="I46" s="8"/>
      <c r="J46" s="8"/>
      <c r="K46" s="8"/>
      <c r="L46" s="8"/>
      <c r="M46" s="8"/>
      <c r="N46" s="102"/>
      <c r="O46" s="103"/>
      <c r="P46" s="104">
        <f>SUM(P36:Q45)</f>
        <v>0</v>
      </c>
      <c r="Q46" s="104"/>
    </row>
    <row r="47" spans="1:19" ht="12.75" customHeight="1">
      <c r="A47" s="75" t="s">
        <v>48</v>
      </c>
      <c r="B47" s="39"/>
      <c r="C47" s="39"/>
      <c r="D47" s="39"/>
      <c r="E47" s="39"/>
      <c r="F47" s="39"/>
      <c r="G47" s="39"/>
      <c r="H47" s="39"/>
      <c r="I47" s="39"/>
      <c r="J47" s="8"/>
      <c r="K47" s="8"/>
      <c r="L47" s="105" t="s">
        <v>49</v>
      </c>
      <c r="M47" s="105"/>
      <c r="N47" s="102"/>
      <c r="O47" s="106" t="s">
        <v>50</v>
      </c>
      <c r="P47" s="107">
        <f>P32-P46</f>
        <v>0</v>
      </c>
      <c r="Q47" s="107"/>
      <c r="S47" s="108"/>
    </row>
    <row r="48" spans="1:23" ht="12.75" customHeight="1">
      <c r="A48" s="38" t="s">
        <v>51</v>
      </c>
      <c r="B48" s="39"/>
      <c r="C48" s="39"/>
      <c r="D48" s="39"/>
      <c r="E48" s="39"/>
      <c r="F48" s="39"/>
      <c r="G48" s="39"/>
      <c r="H48" s="39"/>
      <c r="I48" s="39"/>
      <c r="J48" s="109"/>
      <c r="K48" s="8"/>
      <c r="L48" s="110">
        <f>P24+P25+P26+P27</f>
        <v>0</v>
      </c>
      <c r="M48" s="110"/>
      <c r="N48" s="96">
        <v>0.2146</v>
      </c>
      <c r="O48" s="96"/>
      <c r="P48" s="111">
        <f>IF(L48&lt;1,0,IF(P36+P37&lt;(L48*N48),(P36+P37),(L48*N48)))</f>
        <v>0</v>
      </c>
      <c r="Q48" s="111"/>
      <c r="T48" s="112"/>
      <c r="U48" s="112"/>
      <c r="V48" s="112"/>
      <c r="W48" s="112"/>
    </row>
    <row r="49" spans="1:17" ht="12.75" customHeight="1">
      <c r="A49" s="52"/>
      <c r="B49" s="8"/>
      <c r="C49" s="39"/>
      <c r="D49" s="39"/>
      <c r="E49" s="39"/>
      <c r="F49" s="39"/>
      <c r="G49" s="39"/>
      <c r="H49" s="39"/>
      <c r="I49" s="39"/>
      <c r="J49" s="39"/>
      <c r="K49" s="8"/>
      <c r="L49" s="113" t="s">
        <v>52</v>
      </c>
      <c r="M49" s="113"/>
      <c r="N49" s="113"/>
      <c r="O49" s="114" t="s">
        <v>53</v>
      </c>
      <c r="P49" s="115" t="str">
        <f>IF(L48&lt;1," ",(P47+P48))</f>
        <v> </v>
      </c>
      <c r="Q49" s="115"/>
    </row>
    <row r="50" spans="1:17" ht="3.75" customHeight="1">
      <c r="A50" s="52"/>
      <c r="B50" s="39"/>
      <c r="C50" s="39"/>
      <c r="D50" s="39"/>
      <c r="E50" s="39"/>
      <c r="F50" s="39"/>
      <c r="G50" s="39"/>
      <c r="H50" s="39"/>
      <c r="I50" s="39"/>
      <c r="J50" s="112"/>
      <c r="K50" s="112"/>
      <c r="L50" s="112"/>
      <c r="M50" s="112"/>
      <c r="N50" s="39"/>
      <c r="O50" s="116"/>
      <c r="P50" s="116"/>
      <c r="Q50" s="117"/>
    </row>
    <row r="51" spans="1:18" ht="12.75" customHeight="1">
      <c r="A51" s="60" t="s">
        <v>54</v>
      </c>
      <c r="B51" s="39"/>
      <c r="C51" s="8"/>
      <c r="D51" s="39"/>
      <c r="E51" s="39"/>
      <c r="F51" s="39"/>
      <c r="G51" s="39"/>
      <c r="H51" s="39"/>
      <c r="I51" s="39"/>
      <c r="J51" s="112"/>
      <c r="K51" s="8"/>
      <c r="L51" s="63" t="s">
        <v>22</v>
      </c>
      <c r="M51" s="63"/>
      <c r="N51" s="63" t="s">
        <v>23</v>
      </c>
      <c r="O51" s="63"/>
      <c r="P51" s="64" t="s">
        <v>24</v>
      </c>
      <c r="Q51" s="64"/>
      <c r="R51" s="62"/>
    </row>
    <row r="52" spans="1:18" ht="11.25" customHeight="1">
      <c r="A52" s="38" t="s">
        <v>55</v>
      </c>
      <c r="B52" s="8"/>
      <c r="C52" s="39"/>
      <c r="D52" s="39"/>
      <c r="E52" s="39"/>
      <c r="F52" s="39"/>
      <c r="G52" s="50"/>
      <c r="H52" s="39"/>
      <c r="I52" s="118" t="s">
        <v>56</v>
      </c>
      <c r="J52" s="50"/>
      <c r="K52" s="8"/>
      <c r="L52" s="119">
        <v>2.65</v>
      </c>
      <c r="M52" s="119"/>
      <c r="N52" s="120">
        <v>0</v>
      </c>
      <c r="O52" s="120"/>
      <c r="P52" s="69">
        <f>L52*N52</f>
        <v>0</v>
      </c>
      <c r="Q52" s="69"/>
      <c r="R52" s="121"/>
    </row>
    <row r="53" spans="1:18" ht="11.25" customHeight="1">
      <c r="A53" s="38" t="s">
        <v>57</v>
      </c>
      <c r="B53" s="8"/>
      <c r="C53" s="39"/>
      <c r="D53" s="39"/>
      <c r="E53" s="39"/>
      <c r="F53" s="39"/>
      <c r="G53" s="39"/>
      <c r="H53" s="39"/>
      <c r="I53" s="122">
        <f>P52+P53</f>
        <v>0</v>
      </c>
      <c r="J53" s="122"/>
      <c r="K53" s="8"/>
      <c r="L53" s="123">
        <v>0.31770000000000004</v>
      </c>
      <c r="M53" s="123"/>
      <c r="N53" s="124">
        <v>0</v>
      </c>
      <c r="O53" s="124"/>
      <c r="P53" s="69">
        <f>ROUNDUP(L53*N53,2)</f>
        <v>0</v>
      </c>
      <c r="Q53" s="69"/>
      <c r="R53" s="121"/>
    </row>
    <row r="54" spans="1:18" ht="11.25" customHeight="1">
      <c r="A54" s="38" t="s">
        <v>58</v>
      </c>
      <c r="B54" s="39"/>
      <c r="C54" s="39"/>
      <c r="D54" s="39"/>
      <c r="E54" s="39"/>
      <c r="F54" s="8"/>
      <c r="G54" s="39"/>
      <c r="H54" s="39"/>
      <c r="I54" s="39"/>
      <c r="J54" s="50"/>
      <c r="K54" s="8"/>
      <c r="L54" s="125"/>
      <c r="M54" s="125"/>
      <c r="N54" s="120"/>
      <c r="O54" s="120"/>
      <c r="P54" s="69">
        <f>L54*N54</f>
        <v>0</v>
      </c>
      <c r="Q54" s="69"/>
      <c r="R54" s="121"/>
    </row>
    <row r="55" spans="1:18" ht="11.25" customHeight="1">
      <c r="A55" s="38" t="s">
        <v>59</v>
      </c>
      <c r="B55" s="39"/>
      <c r="C55" s="39"/>
      <c r="D55" s="39"/>
      <c r="E55" s="39"/>
      <c r="F55" s="8"/>
      <c r="G55" s="39"/>
      <c r="H55" s="39"/>
      <c r="I55" s="39"/>
      <c r="J55" s="50"/>
      <c r="K55" s="8"/>
      <c r="L55" s="125"/>
      <c r="M55" s="125"/>
      <c r="N55" s="124"/>
      <c r="O55" s="124"/>
      <c r="P55" s="69">
        <f>L55*N55</f>
        <v>0</v>
      </c>
      <c r="Q55" s="69"/>
      <c r="R55" s="121"/>
    </row>
    <row r="56" spans="1:18" ht="11.25" customHeight="1">
      <c r="A56" s="38" t="s">
        <v>60</v>
      </c>
      <c r="B56" s="8"/>
      <c r="C56" s="39"/>
      <c r="D56" s="39"/>
      <c r="E56" s="39"/>
      <c r="F56" s="39"/>
      <c r="G56" s="39"/>
      <c r="H56" s="39"/>
      <c r="I56" s="39"/>
      <c r="J56" s="126"/>
      <c r="K56" s="8"/>
      <c r="L56" s="125"/>
      <c r="M56" s="125"/>
      <c r="N56" s="127"/>
      <c r="O56" s="127"/>
      <c r="P56" s="69">
        <f>L56*N56</f>
        <v>0</v>
      </c>
      <c r="Q56" s="69"/>
      <c r="R56" s="121"/>
    </row>
    <row r="57" spans="1:21" ht="12.75" customHeight="1">
      <c r="A57" s="38" t="s">
        <v>61</v>
      </c>
      <c r="B57" s="8"/>
      <c r="C57" s="128"/>
      <c r="D57" s="128"/>
      <c r="E57" s="128"/>
      <c r="F57" s="128"/>
      <c r="G57" s="128"/>
      <c r="H57" s="128"/>
      <c r="I57" s="53"/>
      <c r="J57" s="129"/>
      <c r="K57" s="8"/>
      <c r="L57" s="130"/>
      <c r="M57" s="130"/>
      <c r="N57" s="130"/>
      <c r="O57" s="130"/>
      <c r="P57" s="131"/>
      <c r="Q57" s="131"/>
      <c r="R57" s="132"/>
      <c r="S57" s="133"/>
      <c r="T57" s="134"/>
      <c r="U57" s="134"/>
    </row>
    <row r="58" spans="1:17" ht="12.75" customHeight="1">
      <c r="A58" s="38" t="s">
        <v>62</v>
      </c>
      <c r="B58" s="8"/>
      <c r="C58" s="39"/>
      <c r="D58" s="39"/>
      <c r="E58" s="39"/>
      <c r="F58" s="39"/>
      <c r="G58" s="39"/>
      <c r="H58" s="39"/>
      <c r="I58" s="39"/>
      <c r="J58" s="135"/>
      <c r="K58" s="135"/>
      <c r="L58" s="136"/>
      <c r="M58" s="136"/>
      <c r="N58" s="135"/>
      <c r="O58" s="91"/>
      <c r="P58" s="137">
        <f>P52+P53+P54+P55+P56+P57</f>
        <v>0</v>
      </c>
      <c r="Q58" s="137"/>
    </row>
    <row r="59" spans="1:17" ht="12.75" customHeight="1">
      <c r="A59" s="138"/>
      <c r="B59" s="139"/>
      <c r="C59" s="139"/>
      <c r="D59" s="139"/>
      <c r="E59" s="140"/>
      <c r="F59" s="140"/>
      <c r="G59" s="140"/>
      <c r="H59" s="140"/>
      <c r="I59" s="39"/>
      <c r="J59" s="108"/>
      <c r="K59" s="8"/>
      <c r="L59" s="8"/>
      <c r="M59" s="8"/>
      <c r="N59" s="8"/>
      <c r="O59" s="141"/>
      <c r="P59" s="8"/>
      <c r="Q59" s="142"/>
    </row>
    <row r="60" spans="1:17" s="149" customFormat="1" ht="12.75" customHeight="1">
      <c r="A60" s="143"/>
      <c r="B60" s="139"/>
      <c r="C60" s="34"/>
      <c r="D60" s="144"/>
      <c r="E60" s="140"/>
      <c r="F60" s="140"/>
      <c r="G60" s="140"/>
      <c r="H60" s="140"/>
      <c r="I60" s="39"/>
      <c r="J60" s="145"/>
      <c r="K60" s="146" t="s">
        <v>63</v>
      </c>
      <c r="L60" s="71"/>
      <c r="M60" s="71"/>
      <c r="N60" s="71"/>
      <c r="O60" s="147" t="s">
        <v>50</v>
      </c>
      <c r="P60" s="148">
        <f>P47+P58</f>
        <v>0</v>
      </c>
      <c r="Q60" s="148"/>
    </row>
    <row r="61" spans="1:17" s="149" customFormat="1" ht="12.75" customHeight="1">
      <c r="A61" s="150" t="s">
        <v>32</v>
      </c>
      <c r="B61" s="81"/>
      <c r="C61" s="81"/>
      <c r="D61" s="151" t="s">
        <v>64</v>
      </c>
      <c r="E61" s="151"/>
      <c r="F61" s="151" t="s">
        <v>65</v>
      </c>
      <c r="G61" s="151"/>
      <c r="H61" s="152"/>
      <c r="I61" s="39"/>
      <c r="J61" s="153"/>
      <c r="K61" s="154" t="s">
        <v>66</v>
      </c>
      <c r="L61" s="71"/>
      <c r="M61" s="71"/>
      <c r="N61" s="71"/>
      <c r="O61" s="71"/>
      <c r="P61" s="102"/>
      <c r="Q61" s="155"/>
    </row>
    <row r="62" spans="1:17" s="149" customFormat="1" ht="12.75" customHeight="1">
      <c r="A62" s="24"/>
      <c r="B62" s="71"/>
      <c r="C62" s="81"/>
      <c r="D62" s="151"/>
      <c r="E62" s="151"/>
      <c r="F62" s="151"/>
      <c r="G62" s="151"/>
      <c r="H62" s="156"/>
      <c r="I62" s="39"/>
      <c r="J62" s="145"/>
      <c r="K62" s="145"/>
      <c r="L62" s="157"/>
      <c r="M62" s="158"/>
      <c r="N62" s="158"/>
      <c r="O62" s="158"/>
      <c r="P62" s="159"/>
      <c r="Q62" s="160"/>
    </row>
    <row r="63" spans="1:17" s="149" customFormat="1" ht="12.75" customHeight="1">
      <c r="A63" s="161" t="s">
        <v>67</v>
      </c>
      <c r="B63" s="81"/>
      <c r="C63" s="81"/>
      <c r="D63" s="162">
        <v>2.5</v>
      </c>
      <c r="E63" s="162"/>
      <c r="F63" s="162">
        <v>2.5</v>
      </c>
      <c r="G63" s="162"/>
      <c r="H63" s="163"/>
      <c r="I63" s="39"/>
      <c r="J63" s="145"/>
      <c r="K63" s="49" t="s">
        <v>68</v>
      </c>
      <c r="L63" s="71"/>
      <c r="M63" s="71"/>
      <c r="N63" s="71"/>
      <c r="O63" s="146"/>
      <c r="P63" s="164">
        <f>P47-SUM(P24:Q27)+SUM(P44:Q45)</f>
        <v>0</v>
      </c>
      <c r="Q63" s="164"/>
    </row>
    <row r="64" spans="1:17" s="149" customFormat="1" ht="12.75" customHeight="1">
      <c r="A64" s="161" t="s">
        <v>69</v>
      </c>
      <c r="B64" s="81"/>
      <c r="C64" s="81"/>
      <c r="D64" s="165"/>
      <c r="E64" s="165"/>
      <c r="F64" s="165"/>
      <c r="G64" s="165"/>
      <c r="H64" s="163"/>
      <c r="I64" s="39"/>
      <c r="J64" s="145"/>
      <c r="K64" s="145"/>
      <c r="L64" s="145"/>
      <c r="M64" s="145"/>
      <c r="N64" s="145"/>
      <c r="O64" s="158"/>
      <c r="P64" s="166"/>
      <c r="Q64" s="167"/>
    </row>
    <row r="65" spans="1:17" s="149" customFormat="1" ht="12.75" customHeight="1">
      <c r="A65" s="161" t="s">
        <v>70</v>
      </c>
      <c r="B65" s="81"/>
      <c r="C65" s="81"/>
      <c r="D65" s="168">
        <f>ROUNDUP(D63*D64,0)</f>
        <v>0</v>
      </c>
      <c r="E65" s="168"/>
      <c r="F65" s="168">
        <f>ROUNDUP(F63*F64,0)</f>
        <v>0</v>
      </c>
      <c r="G65" s="168"/>
      <c r="H65" s="152"/>
      <c r="I65" s="39"/>
      <c r="J65" s="145"/>
      <c r="K65" s="146" t="s">
        <v>71</v>
      </c>
      <c r="L65" s="71"/>
      <c r="M65" s="71"/>
      <c r="N65" s="71"/>
      <c r="O65" s="147" t="s">
        <v>53</v>
      </c>
      <c r="P65" s="148" t="str">
        <f>IF(L48&lt;1," ",(P49+P58))</f>
        <v> </v>
      </c>
      <c r="Q65" s="148"/>
    </row>
    <row r="66" spans="1:17" s="149" customFormat="1" ht="12.75" customHeight="1">
      <c r="A66" s="161" t="s">
        <v>72</v>
      </c>
      <c r="B66" s="71"/>
      <c r="C66" s="71"/>
      <c r="D66" s="169"/>
      <c r="E66" s="169"/>
      <c r="F66" s="169"/>
      <c r="G66" s="169"/>
      <c r="H66" s="170"/>
      <c r="I66" s="39"/>
      <c r="J66" s="171"/>
      <c r="K66" s="154" t="s">
        <v>66</v>
      </c>
      <c r="L66" s="71"/>
      <c r="M66" s="71"/>
      <c r="N66" s="71"/>
      <c r="O66" s="71"/>
      <c r="P66" s="172"/>
      <c r="Q66" s="173"/>
    </row>
    <row r="67" spans="1:17" s="149" customFormat="1" ht="12.75" customHeight="1">
      <c r="A67" s="161" t="s">
        <v>73</v>
      </c>
      <c r="B67" s="71"/>
      <c r="C67" s="71"/>
      <c r="D67" s="168">
        <f>D65-D66</f>
        <v>0</v>
      </c>
      <c r="E67" s="168"/>
      <c r="F67" s="168">
        <f>F65-F66</f>
        <v>0</v>
      </c>
      <c r="G67" s="168"/>
      <c r="H67" s="152"/>
      <c r="I67" s="39"/>
      <c r="J67" s="39"/>
      <c r="K67" s="145"/>
      <c r="L67" s="145"/>
      <c r="M67" s="145"/>
      <c r="N67" s="145"/>
      <c r="O67" s="145"/>
      <c r="P67" s="174"/>
      <c r="Q67" s="175"/>
    </row>
    <row r="68" spans="1:17" ht="12.75" customHeight="1">
      <c r="A68" s="176" t="s">
        <v>74</v>
      </c>
      <c r="B68" s="176"/>
      <c r="C68" s="71"/>
      <c r="D68" s="177"/>
      <c r="E68" s="177"/>
      <c r="F68" s="177"/>
      <c r="G68" s="177"/>
      <c r="H68" s="178"/>
      <c r="I68" s="8"/>
      <c r="J68" s="8"/>
      <c r="K68" s="49" t="s">
        <v>75</v>
      </c>
      <c r="L68" s="71"/>
      <c r="M68" s="71"/>
      <c r="N68" s="179"/>
      <c r="O68" s="180"/>
      <c r="P68" s="164">
        <f>P63+P48</f>
        <v>0</v>
      </c>
      <c r="Q68" s="164"/>
    </row>
    <row r="69" spans="1:17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154"/>
      <c r="L69" s="39"/>
      <c r="M69" s="53"/>
      <c r="N69" s="53"/>
      <c r="O69" s="53"/>
      <c r="P69" s="181"/>
      <c r="Q69" s="182"/>
    </row>
    <row r="70" spans="1:17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183" t="s">
        <v>76</v>
      </c>
      <c r="L70" s="71"/>
      <c r="M70" s="71"/>
      <c r="N70" s="71"/>
      <c r="O70" s="71"/>
      <c r="P70" s="164"/>
      <c r="Q70" s="164"/>
    </row>
    <row r="71" spans="1:17" ht="12.75" customHeight="1">
      <c r="A71" s="184" t="s">
        <v>77</v>
      </c>
      <c r="B71" s="71"/>
      <c r="C71" s="71"/>
      <c r="D71" s="185"/>
      <c r="E71" s="185"/>
      <c r="F71" s="185"/>
      <c r="G71" s="185"/>
      <c r="H71" s="185"/>
      <c r="I71" s="71"/>
      <c r="J71" s="71"/>
      <c r="K71" s="183" t="s">
        <v>78</v>
      </c>
      <c r="L71" s="71"/>
      <c r="M71" s="71"/>
      <c r="N71" s="179"/>
      <c r="O71" s="71"/>
      <c r="P71" s="186"/>
      <c r="Q71" s="186"/>
    </row>
    <row r="72" spans="1:17" ht="12.75" customHeight="1">
      <c r="A72" s="161" t="s">
        <v>79</v>
      </c>
      <c r="B72" s="185"/>
      <c r="C72" s="185"/>
      <c r="D72" s="185"/>
      <c r="E72" s="185"/>
      <c r="F72" s="185"/>
      <c r="G72" s="187" t="s">
        <v>80</v>
      </c>
      <c r="H72" s="71"/>
      <c r="I72" s="71"/>
      <c r="J72" s="71"/>
      <c r="K72" s="8"/>
      <c r="L72" s="8"/>
      <c r="M72" s="8"/>
      <c r="N72" s="8"/>
      <c r="O72" s="8"/>
      <c r="P72" s="8"/>
      <c r="Q72" s="142"/>
    </row>
    <row r="73" spans="1:17" ht="12.75" customHeight="1">
      <c r="A73" s="161" t="s">
        <v>81</v>
      </c>
      <c r="B73" s="188"/>
      <c r="C73" s="188"/>
      <c r="D73" s="188"/>
      <c r="E73"/>
      <c r="F73"/>
      <c r="G73"/>
      <c r="H73"/>
      <c r="I73"/>
      <c r="J73"/>
      <c r="K73" s="189" t="s">
        <v>82</v>
      </c>
      <c r="L73"/>
      <c r="M73"/>
      <c r="N73"/>
      <c r="O73"/>
      <c r="P73" s="71"/>
      <c r="Q73" s="190"/>
    </row>
    <row r="74" spans="1:17" ht="12.75" customHeight="1">
      <c r="A74" s="24"/>
      <c r="B74" s="71"/>
      <c r="C74" s="71"/>
      <c r="D74" s="71"/>
      <c r="E74" s="71"/>
      <c r="F74" s="71"/>
      <c r="G74" s="71"/>
      <c r="H74" s="71"/>
      <c r="I74" s="71"/>
      <c r="J74" s="71"/>
      <c r="K74" s="191" t="s">
        <v>83</v>
      </c>
      <c r="L74" s="191"/>
      <c r="M74" s="191"/>
      <c r="N74" s="191"/>
      <c r="O74" s="192"/>
      <c r="P74" s="193">
        <f>COUNTIF($B$14:$P$14,"&gt;=8")+COUNTIF($B$16:$Q$16,"&gt;=8")</f>
        <v>0</v>
      </c>
      <c r="Q74" s="193"/>
    </row>
    <row r="75" spans="1:17" ht="12.75">
      <c r="A75" s="24"/>
      <c r="B75" s="71"/>
      <c r="C75" s="71"/>
      <c r="D75" s="71"/>
      <c r="E75" s="71"/>
      <c r="F75" s="71"/>
      <c r="G75" s="71"/>
      <c r="H75" s="71"/>
      <c r="I75" s="71"/>
      <c r="J75" s="71"/>
      <c r="K75" s="194" t="s">
        <v>84</v>
      </c>
      <c r="L75" s="194"/>
      <c r="M75" s="194"/>
      <c r="N75" s="194"/>
      <c r="O75" s="194"/>
      <c r="P75" s="195">
        <f>SUMIF($B$14:$P$14,"&lt;8",$B$14:$P$14)+SUMIF($B$16:$Q$16,"&lt;8",$B$16:$Q$16)</f>
        <v>0</v>
      </c>
      <c r="Q75" s="195"/>
    </row>
    <row r="76" spans="1:17" ht="12.75">
      <c r="A76" s="196" t="s">
        <v>85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</row>
  </sheetData>
  <sheetProtection sheet="1"/>
  <mergeCells count="156">
    <mergeCell ref="A1:Q1"/>
    <mergeCell ref="A2:Q2"/>
    <mergeCell ref="B3:F3"/>
    <mergeCell ref="G3:H3"/>
    <mergeCell ref="I3:J3"/>
    <mergeCell ref="L3:M3"/>
    <mergeCell ref="N3:P3"/>
    <mergeCell ref="A4:H4"/>
    <mergeCell ref="J4:Q4"/>
    <mergeCell ref="B5:G5"/>
    <mergeCell ref="L5:P5"/>
    <mergeCell ref="B6:G6"/>
    <mergeCell ref="L6:P6"/>
    <mergeCell ref="B7:G7"/>
    <mergeCell ref="L7:P7"/>
    <mergeCell ref="B8:G8"/>
    <mergeCell ref="L8:P8"/>
    <mergeCell ref="B9:G9"/>
    <mergeCell ref="L9:P9"/>
    <mergeCell ref="X15:Y15"/>
    <mergeCell ref="H18:I18"/>
    <mergeCell ref="P18:Q18"/>
    <mergeCell ref="P19:Q19"/>
    <mergeCell ref="A20:G20"/>
    <mergeCell ref="H20:I20"/>
    <mergeCell ref="P20:Q20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W24:X24"/>
    <mergeCell ref="L25:M25"/>
    <mergeCell ref="N25:O25"/>
    <mergeCell ref="P25:Q25"/>
    <mergeCell ref="V25:W25"/>
    <mergeCell ref="L26:M26"/>
    <mergeCell ref="N26:O26"/>
    <mergeCell ref="P26:Q26"/>
    <mergeCell ref="L27:M27"/>
    <mergeCell ref="N27:O27"/>
    <mergeCell ref="P27:Q27"/>
    <mergeCell ref="L28:M28"/>
    <mergeCell ref="N28:O28"/>
    <mergeCell ref="P28:Q28"/>
    <mergeCell ref="F29:K29"/>
    <mergeCell ref="L29:M29"/>
    <mergeCell ref="N29:O29"/>
    <mergeCell ref="P29:Q29"/>
    <mergeCell ref="L30:M30"/>
    <mergeCell ref="N30:O30"/>
    <mergeCell ref="P30:Q30"/>
    <mergeCell ref="L31:M31"/>
    <mergeCell ref="N31:O31"/>
    <mergeCell ref="P31:Q31"/>
    <mergeCell ref="P32:Q32"/>
    <mergeCell ref="L34:Q34"/>
    <mergeCell ref="L35:M35"/>
    <mergeCell ref="N35:O35"/>
    <mergeCell ref="P35:Q35"/>
    <mergeCell ref="L36:M36"/>
    <mergeCell ref="N36:O36"/>
    <mergeCell ref="P36:Q36"/>
    <mergeCell ref="L37:M37"/>
    <mergeCell ref="N37:O37"/>
    <mergeCell ref="P37:Q37"/>
    <mergeCell ref="L38:M38"/>
    <mergeCell ref="N38:O38"/>
    <mergeCell ref="P38:Q38"/>
    <mergeCell ref="L39:M39"/>
    <mergeCell ref="N39:O39"/>
    <mergeCell ref="P39:Q39"/>
    <mergeCell ref="L40:M40"/>
    <mergeCell ref="N40:O40"/>
    <mergeCell ref="P40:Q40"/>
    <mergeCell ref="L41:M41"/>
    <mergeCell ref="N41:O41"/>
    <mergeCell ref="P41:Q41"/>
    <mergeCell ref="L42:M42"/>
    <mergeCell ref="N42:O42"/>
    <mergeCell ref="P42:Q42"/>
    <mergeCell ref="L43:M43"/>
    <mergeCell ref="N43:O43"/>
    <mergeCell ref="P43:Q43"/>
    <mergeCell ref="L44:M44"/>
    <mergeCell ref="N44:O44"/>
    <mergeCell ref="P44:Q44"/>
    <mergeCell ref="L45:M45"/>
    <mergeCell ref="N45:O45"/>
    <mergeCell ref="P45:Q45"/>
    <mergeCell ref="P46:Q46"/>
    <mergeCell ref="L47:M47"/>
    <mergeCell ref="P47:Q47"/>
    <mergeCell ref="L48:M48"/>
    <mergeCell ref="N48:O48"/>
    <mergeCell ref="P48:Q48"/>
    <mergeCell ref="T48:W48"/>
    <mergeCell ref="P49:Q49"/>
    <mergeCell ref="L51:M51"/>
    <mergeCell ref="N51:O51"/>
    <mergeCell ref="P51:Q51"/>
    <mergeCell ref="L52:M52"/>
    <mergeCell ref="N52:O52"/>
    <mergeCell ref="P52:Q52"/>
    <mergeCell ref="I53:J53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L56:M56"/>
    <mergeCell ref="N56:O56"/>
    <mergeCell ref="P56:Q56"/>
    <mergeCell ref="C57:H57"/>
    <mergeCell ref="L57:M57"/>
    <mergeCell ref="N57:O57"/>
    <mergeCell ref="P57:Q57"/>
    <mergeCell ref="L58:M58"/>
    <mergeCell ref="P58:Q58"/>
    <mergeCell ref="P60:Q60"/>
    <mergeCell ref="D61:E62"/>
    <mergeCell ref="F61:G62"/>
    <mergeCell ref="D63:E63"/>
    <mergeCell ref="F63:G63"/>
    <mergeCell ref="P63:Q63"/>
    <mergeCell ref="D64:E64"/>
    <mergeCell ref="F64:G64"/>
    <mergeCell ref="D65:E65"/>
    <mergeCell ref="F65:G65"/>
    <mergeCell ref="P65:Q65"/>
    <mergeCell ref="D66:E66"/>
    <mergeCell ref="F66:G66"/>
    <mergeCell ref="D67:E67"/>
    <mergeCell ref="F67:G67"/>
    <mergeCell ref="A68:B68"/>
    <mergeCell ref="D68:E68"/>
    <mergeCell ref="F68:G68"/>
    <mergeCell ref="P68:Q68"/>
    <mergeCell ref="P70:Q70"/>
    <mergeCell ref="D71:H71"/>
    <mergeCell ref="P71:Q71"/>
    <mergeCell ref="B72:F72"/>
    <mergeCell ref="B73:D73"/>
    <mergeCell ref="K74:N74"/>
    <mergeCell ref="P74:Q74"/>
    <mergeCell ref="K75:O75"/>
    <mergeCell ref="P75:Q75"/>
    <mergeCell ref="A76:Q76"/>
  </mergeCells>
  <printOptions horizontalCentered="1" verticalCentered="1"/>
  <pageMargins left="0" right="0" top="0.12013888888888889" bottom="0.1701388888888889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SPAMAF</dc:creator>
  <cp:keywords/>
  <dc:description/>
  <cp:lastModifiedBy>Seb </cp:lastModifiedBy>
  <cp:lastPrinted>2008-12-03T12:19:44Z</cp:lastPrinted>
  <dcterms:created xsi:type="dcterms:W3CDTF">1999-12-02T10:08:58Z</dcterms:created>
  <dcterms:modified xsi:type="dcterms:W3CDTF">2011-05-12T12:00:47Z</dcterms:modified>
  <cp:category/>
  <cp:version/>
  <cp:contentType/>
  <cp:contentStatus/>
  <cp:revision>32</cp:revision>
</cp:coreProperties>
</file>